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Area" localSheetId="1">'PLAN PRIHODA'!$A$1:$N$64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<sst xmlns="http://schemas.openxmlformats.org/spreadsheetml/2006/main" count="431" uniqueCount="174">
  <si>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</si>
  <si>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</si>
  <si>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</si>
  <si>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</si>
  <si>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</si>
  <si>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</si>
  <si>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</si>
  <si>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</si>
  <si>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</si>
  <si>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</si>
  <si>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</si>
  <si>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</si>
  <si>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</si>
  <si>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</si>
  <si>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</si>
  <si>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</si>
  <si>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</si>
  <si>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</si>
  <si>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</si>
  <si>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</si>
  <si>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</si>
  <si>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</si>
  <si>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</si>
  <si>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</si>
  <si>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</si>
  <si>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</si>
  <si>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</si>
  <si>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</si>
  <si>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</si>
  <si>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</si>
  <si>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</si>
  <si>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</si>
  <si>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</si>
  <si>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</si>
  <si>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</si>
  <si>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</si>
  <si>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</si>
  <si>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</si>
  <si>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</si>
  <si>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</si>
  <si>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</si>
  <si>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</si>
  <si>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</si>
  <si>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</si>
  <si>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</si>
  <si>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</si>
  <si>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</si>
  <si>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</si>
  <si>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</si>
  <si>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</si>
  <si>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</si>
  <si>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</si>
  <si>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</si>
  <si>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</si>
  <si>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</si>
  <si>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</si>
  <si>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</si>
  <si>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</si>
  <si>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</si>
  <si>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</si>
  <si>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</si>
  <si>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</si>
  <si>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</si>
  <si>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</si>
  <si>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</si>
  <si>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</si>
  <si>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</si>
  <si>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</si>
  <si>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</si>
  <si>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</si>
  <si>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</si>
  <si>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</si>
  <si>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</si>
  <si>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</si>
  <si>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</si>
  <si>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</si>
  <si>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</si>
  <si>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</si>
  <si>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</si>
  <si>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</si>
  <si>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</si>
  <si>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</si>
  <si>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</si>
  <si>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</si>
  <si>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</si>
  <si>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</si>
  <si>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</si>
  <si>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</si>
  <si>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</si>
  <si>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</si>
  <si>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</si>
  <si>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</si>
  <si>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</si>
  <si>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</si>
  <si>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</si>
  <si>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</si>
  <si>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</si>
  <si>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</si>
  <si>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</si>
  <si>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</si>
  <si>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</si>
  <si>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</si>
  <si>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</si>
  <si>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</si>
  <si>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</si>
  <si>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</si>
  <si>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</si>
  <si>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</si>
  <si>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</si>
  <si>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</si>
  <si>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</si>
  <si>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</si>
  <si>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</si>
  <si>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</si>
  <si>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</si>
  <si>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</si>
  <si>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</si>
  <si>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</si>
  <si>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</si>
  <si>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</si>
  <si>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</si>
  <si>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</si>
  <si>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</si>
  <si>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</si>
  <si>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</si>
  <si>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</si>
  <si>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</si>
  <si>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</si>
  <si>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</si>
  <si>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</si>
  <si>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</si>
  <si>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</si>
  <si>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</si>
  <si>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</si>
  <si>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</si>
  <si>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</si>
  <si>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</si>
  <si>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</si>
  <si>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</si>
  <si>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</si>
  <si>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</si>
  <si>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</si>
  <si>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</si>
  <si>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</si>
  <si>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</si>
  <si>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</si>
  <si>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</si>
  <si>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</si>
  <si>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</si>
  <si>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</si>
  <si>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</si>
  <si>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</si>
  <si>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</si>
  <si>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</si>
  <si>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</si>
  <si>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</si>
  <si>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</si>
  <si>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</si>
  <si>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</si>
  <si>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</si>
  <si>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</si>
  <si>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</si>
  <si>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</si>
  <si>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</si>
  <si>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</si>
  <si>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</si>
  <si>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</si>
  <si>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</si>
  <si>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</si>
  <si>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</si>
  <si>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</si>
  <si>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</si>
  <si>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</si>
  <si>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SUPETAR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</si>
</sst>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6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32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2" fillId="28" borderId="21" xfId="0" applyNumberFormat="1" applyFont="1" applyFill="1" applyBorder="1" applyAlignment="1" applyProtection="1">
      <alignment vertical="center" wrapText="1"/>
      <protection/>
    </xf>
    <xf numFmtId="0" fontId="45" fillId="28" borderId="22" xfId="0" applyNumberFormat="1" applyFont="1" applyFill="1" applyBorder="1" applyAlignment="1" applyProtection="1">
      <alignment vertical="center" wrapText="1"/>
      <protection/>
    </xf>
    <xf numFmtId="0" fontId="42" fillId="28" borderId="23" xfId="0" applyNumberFormat="1" applyFont="1" applyFill="1" applyBorder="1" applyAlignment="1" applyProtection="1">
      <alignment vertical="center" wrapText="1"/>
      <protection/>
    </xf>
    <xf numFmtId="0" fontId="46" fillId="28" borderId="24" xfId="0" applyNumberFormat="1" applyFont="1" applyFill="1" applyBorder="1" applyAlignment="1" applyProtection="1">
      <alignment vertical="center" wrapText="1"/>
      <protection/>
    </xf>
    <xf numFmtId="0" fontId="49" fillId="5" borderId="25" xfId="0" applyNumberFormat="1" applyFont="1" applyFill="1" applyBorder="1" applyAlignment="1" applyProtection="1">
      <alignment horizontal="center" vertical="center" wrapText="1"/>
      <protection/>
    </xf>
    <xf numFmtId="0" fontId="48" fillId="22" borderId="26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center"/>
      <protection/>
    </xf>
    <xf numFmtId="0" fontId="49" fillId="29" borderId="28" xfId="0" applyNumberFormat="1" applyFont="1" applyFill="1" applyBorder="1" applyAlignment="1" applyProtection="1">
      <alignment wrapText="1"/>
      <protection/>
    </xf>
    <xf numFmtId="0" fontId="49" fillId="11" borderId="27" xfId="0" applyNumberFormat="1" applyFont="1" applyFill="1" applyBorder="1" applyAlignment="1" applyProtection="1">
      <alignment horizontal="left"/>
      <protection/>
    </xf>
    <xf numFmtId="0" fontId="49" fillId="11" borderId="28" xfId="0" applyNumberFormat="1" applyFont="1" applyFill="1" applyBorder="1" applyAlignment="1" applyProtection="1">
      <alignment wrapText="1"/>
      <protection/>
    </xf>
    <xf numFmtId="0" fontId="49" fillId="0" borderId="27" xfId="0" applyNumberFormat="1" applyFont="1" applyFill="1" applyBorder="1" applyAlignment="1" applyProtection="1">
      <alignment horizontal="center"/>
      <protection/>
    </xf>
    <xf numFmtId="0" fontId="49" fillId="0" borderId="28" xfId="0" applyNumberFormat="1" applyFont="1" applyFill="1" applyBorder="1" applyAlignment="1" applyProtection="1">
      <alignment wrapText="1"/>
      <protection/>
    </xf>
    <xf numFmtId="0" fontId="44" fillId="0" borderId="27" xfId="0" applyNumberFormat="1" applyFont="1" applyFill="1" applyBorder="1" applyAlignment="1" applyProtection="1">
      <alignment horizontal="center"/>
      <protection/>
    </xf>
    <xf numFmtId="0" fontId="44" fillId="0" borderId="28" xfId="0" applyNumberFormat="1" applyFont="1" applyFill="1" applyBorder="1" applyAlignment="1" applyProtection="1">
      <alignment wrapText="1"/>
      <protection/>
    </xf>
    <xf numFmtId="0" fontId="52" fillId="0" borderId="27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wrapText="1"/>
    </xf>
    <xf numFmtId="0" fontId="49" fillId="26" borderId="27" xfId="0" applyNumberFormat="1" applyFont="1" applyFill="1" applyBorder="1" applyAlignment="1" applyProtection="1">
      <alignment horizontal="center"/>
      <protection/>
    </xf>
    <xf numFmtId="0" fontId="49" fillId="26" borderId="28" xfId="0" applyNumberFormat="1" applyFont="1" applyFill="1" applyBorder="1" applyAlignment="1" applyProtection="1">
      <alignment wrapText="1"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30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57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vertical="center"/>
      <protection/>
    </xf>
    <xf numFmtId="0" fontId="58" fillId="0" borderId="30" xfId="0" applyNumberFormat="1" applyFont="1" applyFill="1" applyBorder="1" applyAlignment="1" applyProtection="1">
      <alignment horizontal="center" vertical="center"/>
      <protection/>
    </xf>
    <xf numFmtId="0" fontId="57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2" xfId="0" applyNumberFormat="1" applyFont="1" applyFill="1" applyBorder="1" applyAlignment="1" applyProtection="1">
      <alignment horizontal="right" vertical="center" wrapText="1"/>
      <protection/>
    </xf>
    <xf numFmtId="0" fontId="44" fillId="0" borderId="31" xfId="0" applyNumberFormat="1" applyFont="1" applyFill="1" applyBorder="1" applyAlignment="1" applyProtection="1">
      <alignment vertical="top" wrapText="1"/>
      <protection/>
    </xf>
    <xf numFmtId="0" fontId="44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1" xfId="0" applyNumberFormat="1" applyFont="1" applyFill="1" applyBorder="1" applyAlignment="1" applyProtection="1">
      <alignment vertical="center" wrapText="1"/>
      <protection/>
    </xf>
    <xf numFmtId="0" fontId="49" fillId="4" borderId="33" xfId="88" applyNumberFormat="1" applyFont="1" applyBorder="1" applyAlignment="1" applyProtection="1">
      <alignment horizontal="center" vertical="center"/>
      <protection/>
    </xf>
    <xf numFmtId="0" fontId="59" fillId="4" borderId="10" xfId="88" applyNumberFormat="1" applyFont="1" applyBorder="1" applyAlignment="1" applyProtection="1">
      <alignment vertical="center" wrapText="1"/>
      <protection/>
    </xf>
    <xf numFmtId="0" fontId="49" fillId="4" borderId="34" xfId="88" applyNumberFormat="1" applyFont="1" applyBorder="1" applyAlignment="1" applyProtection="1">
      <alignment vertical="center"/>
      <protection/>
    </xf>
    <xf numFmtId="0" fontId="49" fillId="4" borderId="34" xfId="88" applyNumberFormat="1" applyFont="1" applyBorder="1" applyAlignment="1" applyProtection="1">
      <alignment horizontal="right" vertical="center"/>
      <protection/>
    </xf>
    <xf numFmtId="0" fontId="44" fillId="0" borderId="35" xfId="0" applyNumberFormat="1" applyFont="1" applyFill="1" applyBorder="1" applyAlignment="1" applyProtection="1">
      <alignment horizontal="left" vertical="center" wrapText="1"/>
      <protection/>
    </xf>
    <xf numFmtId="0" fontId="44" fillId="5" borderId="25" xfId="0" applyNumberFormat="1" applyFont="1" applyFill="1" applyBorder="1" applyAlignment="1" applyProtection="1">
      <alignment/>
      <protection/>
    </xf>
    <xf numFmtId="0" fontId="50" fillId="22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0" fillId="22" borderId="40" xfId="0" applyNumberFormat="1" applyFont="1" applyFill="1" applyBorder="1" applyAlignment="1" applyProtection="1">
      <alignment horizontal="center" vertical="center" wrapText="1"/>
      <protection/>
    </xf>
    <xf numFmtId="0" fontId="50" fillId="22" borderId="41" xfId="0" applyNumberFormat="1" applyFont="1" applyFill="1" applyBorder="1" applyAlignment="1" applyProtection="1">
      <alignment horizontal="center" vertical="center" wrapText="1"/>
      <protection/>
    </xf>
    <xf numFmtId="0" fontId="48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43" xfId="0" applyNumberFormat="1" applyFont="1" applyFill="1" applyBorder="1" applyAlignment="1" applyProtection="1">
      <alignment vertical="center"/>
      <protection/>
    </xf>
    <xf numFmtId="0" fontId="44" fillId="0" borderId="44" xfId="0" applyNumberFormat="1" applyFont="1" applyFill="1" applyBorder="1" applyAlignment="1" applyProtection="1">
      <alignment vertical="center"/>
      <protection/>
    </xf>
    <xf numFmtId="0" fontId="44" fillId="0" borderId="45" xfId="0" applyNumberFormat="1" applyFont="1" applyFill="1" applyBorder="1" applyAlignment="1" applyProtection="1">
      <alignment vertical="center"/>
      <protection/>
    </xf>
    <xf numFmtId="0" fontId="44" fillId="0" borderId="46" xfId="0" applyNumberFormat="1" applyFont="1" applyFill="1" applyBorder="1" applyAlignment="1" applyProtection="1">
      <alignment horizontal="left" vertical="center" wrapText="1"/>
      <protection/>
    </xf>
    <xf numFmtId="0" fontId="44" fillId="0" borderId="47" xfId="0" applyNumberFormat="1" applyFont="1" applyFill="1" applyBorder="1" applyAlignment="1" applyProtection="1">
      <alignment horizontal="left" vertical="center"/>
      <protection/>
    </xf>
    <xf numFmtId="0" fontId="44" fillId="0" borderId="48" xfId="0" applyNumberFormat="1" applyFont="1" applyFill="1" applyBorder="1" applyAlignment="1" applyProtection="1">
      <alignment horizontal="left" vertical="center"/>
      <protection/>
    </xf>
    <xf numFmtId="0" fontId="49" fillId="4" borderId="49" xfId="88" applyNumberFormat="1" applyFont="1" applyBorder="1" applyAlignment="1" applyProtection="1">
      <alignment horizontal="center" vertical="center"/>
      <protection/>
    </xf>
    <xf numFmtId="0" fontId="59" fillId="4" borderId="50" xfId="88" applyNumberFormat="1" applyFont="1" applyBorder="1" applyAlignment="1" applyProtection="1">
      <alignment vertical="center" wrapText="1"/>
      <protection/>
    </xf>
    <xf numFmtId="0" fontId="49" fillId="4" borderId="51" xfId="88" applyNumberFormat="1" applyFont="1" applyBorder="1" applyAlignment="1" applyProtection="1">
      <alignment horizontal="right" vertical="center"/>
      <protection/>
    </xf>
    <xf numFmtId="0" fontId="44" fillId="0" borderId="37" xfId="0" applyNumberFormat="1" applyFont="1" applyFill="1" applyBorder="1" applyAlignment="1" applyProtection="1">
      <alignment horizontal="left" vertical="center" wrapText="1"/>
      <protection/>
    </xf>
    <xf numFmtId="0" fontId="44" fillId="0" borderId="52" xfId="0" applyNumberFormat="1" applyFont="1" applyFill="1" applyBorder="1" applyAlignment="1" applyProtection="1">
      <alignment horizontal="left" vertical="center" wrapText="1"/>
      <protection/>
    </xf>
    <xf numFmtId="0" fontId="44" fillId="0" borderId="53" xfId="0" applyNumberFormat="1" applyFont="1" applyFill="1" applyBorder="1" applyAlignment="1" applyProtection="1">
      <alignment horizontal="right" vertical="center" wrapText="1"/>
      <protection/>
    </xf>
    <xf numFmtId="0" fontId="50" fillId="22" borderId="42" xfId="0" applyNumberFormat="1" applyFont="1" applyFill="1" applyBorder="1" applyAlignment="1" applyProtection="1">
      <alignment horizontal="center" vertical="center" wrapText="1"/>
      <protection/>
    </xf>
    <xf numFmtId="0" fontId="50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49" fillId="5" borderId="55" xfId="0" applyNumberFormat="1" applyFont="1" applyFill="1" applyBorder="1" applyAlignment="1" applyProtection="1">
      <alignment/>
      <protection/>
    </xf>
    <xf numFmtId="4" fontId="49" fillId="0" borderId="56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82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83" xfId="0" applyNumberFormat="1" applyFont="1" applyFill="1" applyBorder="1" applyAlignment="1" applyProtection="1">
      <alignment/>
      <protection/>
    </xf>
    <xf numFmtId="4" fontId="49" fillId="0" borderId="84" xfId="0" applyNumberFormat="1" applyFont="1" applyFill="1" applyBorder="1" applyAlignment="1" applyProtection="1">
      <alignment/>
      <protection/>
    </xf>
    <xf numFmtId="4" fontId="49" fillId="5" borderId="63" xfId="0" applyNumberFormat="1" applyFont="1" applyFill="1" applyBorder="1" applyAlignment="1" applyProtection="1">
      <alignment/>
      <protection/>
    </xf>
    <xf numFmtId="4" fontId="49" fillId="29" borderId="31" xfId="0" applyNumberFormat="1" applyFont="1" applyFill="1" applyBorder="1" applyAlignment="1" applyProtection="1">
      <alignment/>
      <protection/>
    </xf>
    <xf numFmtId="4" fontId="49" fillId="29" borderId="64" xfId="0" applyNumberFormat="1" applyFont="1" applyFill="1" applyBorder="1" applyAlignment="1" applyProtection="1">
      <alignment/>
      <protection/>
    </xf>
    <xf numFmtId="4" fontId="49" fillId="29" borderId="32" xfId="0" applyNumberFormat="1" applyFont="1" applyFill="1" applyBorder="1" applyAlignment="1" applyProtection="1">
      <alignment/>
      <protection/>
    </xf>
    <xf numFmtId="4" fontId="49" fillId="11" borderId="31" xfId="0" applyNumberFormat="1" applyFont="1" applyFill="1" applyBorder="1" applyAlignment="1" applyProtection="1">
      <alignment/>
      <protection/>
    </xf>
    <xf numFmtId="4" fontId="49" fillId="11" borderId="64" xfId="0" applyNumberFormat="1" applyFont="1" applyFill="1" applyBorder="1" applyAlignment="1" applyProtection="1">
      <alignment/>
      <protection/>
    </xf>
    <xf numFmtId="4" fontId="49" fillId="11" borderId="32" xfId="0" applyNumberFormat="1" applyFont="1" applyFill="1" applyBorder="1" applyAlignment="1" applyProtection="1">
      <alignment/>
      <protection/>
    </xf>
    <xf numFmtId="4" fontId="49" fillId="0" borderId="31" xfId="0" applyNumberFormat="1" applyFont="1" applyFill="1" applyBorder="1" applyAlignment="1" applyProtection="1">
      <alignment/>
      <protection/>
    </xf>
    <xf numFmtId="4" fontId="49" fillId="0" borderId="64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4" fontId="51" fillId="27" borderId="31" xfId="0" applyNumberFormat="1" applyFont="1" applyFill="1" applyBorder="1" applyAlignment="1" applyProtection="1">
      <alignment/>
      <protection/>
    </xf>
    <xf numFmtId="4" fontId="44" fillId="5" borderId="55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4" fillId="31" borderId="63" xfId="0" applyNumberFormat="1" applyFont="1" applyFill="1" applyBorder="1" applyAlignment="1" applyProtection="1">
      <alignment/>
      <protection/>
    </xf>
    <xf numFmtId="4" fontId="44" fillId="32" borderId="31" xfId="0" applyNumberFormat="1" applyFont="1" applyFill="1" applyBorder="1" applyAlignment="1" applyProtection="1">
      <alignment/>
      <protection/>
    </xf>
    <xf numFmtId="4" fontId="44" fillId="32" borderId="64" xfId="0" applyNumberFormat="1" applyFont="1" applyFill="1" applyBorder="1" applyAlignment="1" applyProtection="1">
      <alignment/>
      <protection/>
    </xf>
    <xf numFmtId="4" fontId="44" fillId="32" borderId="32" xfId="0" applyNumberFormat="1" applyFont="1" applyFill="1" applyBorder="1" applyAlignment="1" applyProtection="1">
      <alignment/>
      <protection/>
    </xf>
    <xf numFmtId="4" fontId="44" fillId="0" borderId="31" xfId="0" applyNumberFormat="1" applyFont="1" applyFill="1" applyBorder="1" applyAlignment="1" applyProtection="1">
      <alignment/>
      <protection/>
    </xf>
    <xf numFmtId="4" fontId="44" fillId="33" borderId="31" xfId="0" applyNumberFormat="1" applyFont="1" applyFill="1" applyBorder="1" applyAlignment="1" applyProtection="1">
      <alignment/>
      <protection/>
    </xf>
    <xf numFmtId="4" fontId="49" fillId="31" borderId="63" xfId="0" applyNumberFormat="1" applyFont="1" applyFill="1" applyBorder="1" applyAlignment="1" applyProtection="1">
      <alignment/>
      <protection/>
    </xf>
    <xf numFmtId="4" fontId="49" fillId="11" borderId="28" xfId="0" applyNumberFormat="1" applyFont="1" applyFill="1" applyBorder="1" applyAlignment="1" applyProtection="1">
      <alignment/>
      <protection/>
    </xf>
    <xf numFmtId="4" fontId="44" fillId="0" borderId="28" xfId="0" applyNumberFormat="1" applyFont="1" applyFill="1" applyBorder="1" applyAlignment="1" applyProtection="1">
      <alignment/>
      <protection/>
    </xf>
    <xf numFmtId="4" fontId="49" fillId="0" borderId="28" xfId="0" applyNumberFormat="1" applyFont="1" applyFill="1" applyBorder="1" applyAlignment="1" applyProtection="1">
      <alignment/>
      <protection/>
    </xf>
    <xf numFmtId="4" fontId="49" fillId="29" borderId="28" xfId="0" applyNumberFormat="1" applyFont="1" applyFill="1" applyBorder="1" applyAlignment="1" applyProtection="1">
      <alignment/>
      <protection/>
    </xf>
    <xf numFmtId="4" fontId="44" fillId="5" borderId="63" xfId="0" applyNumberFormat="1" applyFont="1" applyFill="1" applyBorder="1" applyAlignment="1" applyProtection="1">
      <alignment/>
      <protection/>
    </xf>
    <xf numFmtId="4" fontId="44" fillId="32" borderId="28" xfId="0" applyNumberFormat="1" applyFont="1" applyFill="1" applyBorder="1" applyAlignment="1" applyProtection="1">
      <alignment/>
      <protection/>
    </xf>
    <xf numFmtId="4" fontId="49" fillId="26" borderId="63" xfId="0" applyNumberFormat="1" applyFont="1" applyFill="1" applyBorder="1" applyAlignment="1" applyProtection="1">
      <alignment/>
      <protection/>
    </xf>
    <xf numFmtId="4" fontId="49" fillId="26" borderId="31" xfId="0" applyNumberFormat="1" applyFont="1" applyFill="1" applyBorder="1" applyAlignment="1" applyProtection="1">
      <alignment/>
      <protection/>
    </xf>
    <xf numFmtId="4" fontId="49" fillId="26" borderId="28" xfId="0" applyNumberFormat="1" applyFont="1" applyFill="1" applyBorder="1" applyAlignment="1" applyProtection="1">
      <alignment/>
      <protection/>
    </xf>
    <xf numFmtId="4" fontId="49" fillId="26" borderId="64" xfId="0" applyNumberFormat="1" applyFont="1" applyFill="1" applyBorder="1" applyAlignment="1" applyProtection="1">
      <alignment/>
      <protection/>
    </xf>
    <xf numFmtId="4" fontId="49" fillId="26" borderId="32" xfId="0" applyNumberFormat="1" applyFont="1" applyFill="1" applyBorder="1" applyAlignment="1" applyProtection="1">
      <alignment/>
      <protection/>
    </xf>
    <xf numFmtId="4" fontId="44" fillId="0" borderId="64" xfId="0" applyNumberFormat="1" applyFont="1" applyFill="1" applyBorder="1" applyAlignment="1" applyProtection="1">
      <alignment/>
      <protection/>
    </xf>
    <xf numFmtId="4" fontId="44" fillId="0" borderId="52" xfId="0" applyNumberFormat="1" applyFont="1" applyFill="1" applyBorder="1" applyAlignment="1" applyProtection="1">
      <alignment/>
      <protection/>
    </xf>
    <xf numFmtId="4" fontId="44" fillId="0" borderId="53" xfId="0" applyNumberFormat="1" applyFont="1" applyFill="1" applyBorder="1" applyAlignment="1" applyProtection="1">
      <alignment/>
      <protection/>
    </xf>
    <xf numFmtId="0" fontId="66" fillId="0" borderId="27" xfId="0" applyNumberFormat="1" applyFont="1" applyFill="1" applyBorder="1" applyAlignment="1" applyProtection="1">
      <alignment horizontal="center"/>
      <protection/>
    </xf>
    <xf numFmtId="0" fontId="66" fillId="0" borderId="28" xfId="0" applyNumberFormat="1" applyFont="1" applyFill="1" applyBorder="1" applyAlignment="1" applyProtection="1">
      <alignment wrapText="1"/>
      <protection/>
    </xf>
    <xf numFmtId="4" fontId="66" fillId="5" borderId="63" xfId="0" applyNumberFormat="1" applyFont="1" applyFill="1" applyBorder="1" applyAlignment="1" applyProtection="1">
      <alignment/>
      <protection/>
    </xf>
    <xf numFmtId="4" fontId="66" fillId="0" borderId="31" xfId="0" applyNumberFormat="1" applyFont="1" applyFill="1" applyBorder="1" applyAlignment="1" applyProtection="1">
      <alignment/>
      <protection/>
    </xf>
    <xf numFmtId="4" fontId="66" fillId="0" borderId="64" xfId="0" applyNumberFormat="1" applyFont="1" applyFill="1" applyBorder="1" applyAlignment="1" applyProtection="1">
      <alignment/>
      <protection/>
    </xf>
    <xf numFmtId="4" fontId="66" fillId="0" borderId="32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55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6" fillId="31" borderId="63" xfId="0" applyNumberFormat="1" applyFont="1" applyFill="1" applyBorder="1" applyAlignment="1" applyProtection="1">
      <alignment/>
      <protection/>
    </xf>
    <xf numFmtId="4" fontId="67" fillId="32" borderId="31" xfId="0" applyNumberFormat="1" applyFont="1" applyFill="1" applyBorder="1" applyAlignment="1" applyProtection="1">
      <alignment/>
      <protection/>
    </xf>
    <xf numFmtId="4" fontId="67" fillId="32" borderId="64" xfId="0" applyNumberFormat="1" applyFont="1" applyFill="1" applyBorder="1" applyAlignment="1" applyProtection="1">
      <alignment/>
      <protection/>
    </xf>
    <xf numFmtId="4" fontId="67" fillId="32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left"/>
      <protection/>
    </xf>
    <xf numFmtId="4" fontId="51" fillId="0" borderId="31" xfId="0" applyNumberFormat="1" applyFont="1" applyFill="1" applyBorder="1" applyAlignment="1" applyProtection="1">
      <alignment/>
      <protection/>
    </xf>
    <xf numFmtId="4" fontId="51" fillId="5" borderId="55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44" fillId="27" borderId="31" xfId="0" applyNumberFormat="1" applyFont="1" applyFill="1" applyBorder="1" applyAlignment="1" applyProtection="1">
      <alignment/>
      <protection/>
    </xf>
    <xf numFmtId="4" fontId="44" fillId="27" borderId="64" xfId="0" applyNumberFormat="1" applyFont="1" applyFill="1" applyBorder="1" applyAlignment="1" applyProtection="1">
      <alignment/>
      <protection/>
    </xf>
    <xf numFmtId="4" fontId="44" fillId="27" borderId="32" xfId="0" applyNumberFormat="1" applyFont="1" applyFill="1" applyBorder="1" applyAlignment="1" applyProtection="1">
      <alignment/>
      <protection/>
    </xf>
    <xf numFmtId="4" fontId="49" fillId="27" borderId="31" xfId="0" applyNumberFormat="1" applyFont="1" applyFill="1" applyBorder="1" applyAlignment="1" applyProtection="1">
      <alignment/>
      <protection/>
    </xf>
    <xf numFmtId="4" fontId="44" fillId="27" borderId="28" xfId="0" applyNumberFormat="1" applyFont="1" applyFill="1" applyBorder="1" applyAlignment="1" applyProtection="1">
      <alignment/>
      <protection/>
    </xf>
    <xf numFmtId="4" fontId="67" fillId="27" borderId="31" xfId="0" applyNumberFormat="1" applyFont="1" applyFill="1" applyBorder="1" applyAlignment="1" applyProtection="1">
      <alignment/>
      <protection/>
    </xf>
    <xf numFmtId="4" fontId="44" fillId="26" borderId="31" xfId="0" applyNumberFormat="1" applyFont="1" applyFill="1" applyBorder="1" applyAlignment="1" applyProtection="1">
      <alignment/>
      <protection/>
    </xf>
    <xf numFmtId="4" fontId="49" fillId="32" borderId="31" xfId="0" applyNumberFormat="1" applyFont="1" applyFill="1" applyBorder="1" applyAlignment="1" applyProtection="1">
      <alignment/>
      <protection/>
    </xf>
    <xf numFmtId="4" fontId="49" fillId="34" borderId="31" xfId="0" applyNumberFormat="1" applyFont="1" applyFill="1" applyBorder="1" applyAlignment="1" applyProtection="1">
      <alignment/>
      <protection/>
    </xf>
    <xf numFmtId="4" fontId="49" fillId="27" borderId="64" xfId="0" applyNumberFormat="1" applyFont="1" applyFill="1" applyBorder="1" applyAlignment="1" applyProtection="1">
      <alignment/>
      <protection/>
    </xf>
    <xf numFmtId="4" fontId="51" fillId="5" borderId="63" xfId="0" applyNumberFormat="1" applyFont="1" applyFill="1" applyBorder="1" applyAlignment="1" applyProtection="1">
      <alignment/>
      <protection/>
    </xf>
    <xf numFmtId="4" fontId="51" fillId="27" borderId="64" xfId="0" applyNumberFormat="1" applyFont="1" applyFill="1" applyBorder="1" applyAlignment="1" applyProtection="1">
      <alignment/>
      <protection/>
    </xf>
    <xf numFmtId="4" fontId="51" fillId="27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8" fillId="22" borderId="86" xfId="0" applyNumberFormat="1" applyFont="1" applyFill="1" applyBorder="1" applyAlignment="1" applyProtection="1">
      <alignment horizontal="center" vertical="center" wrapText="1"/>
      <protection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45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8" fillId="22" borderId="44" xfId="0" applyNumberFormat="1" applyFont="1" applyFill="1" applyBorder="1" applyAlignment="1" applyProtection="1">
      <alignment horizontal="center" vertical="center" wrapText="1"/>
      <protection/>
    </xf>
    <xf numFmtId="0" fontId="48" fillId="22" borderId="92" xfId="0" applyNumberFormat="1" applyFont="1" applyFill="1" applyBorder="1" applyAlignment="1" applyProtection="1">
      <alignment horizontal="center" vertical="center" wrapText="1"/>
      <protection/>
    </xf>
    <xf numFmtId="0" fontId="48" fillId="22" borderId="55" xfId="0" applyNumberFormat="1" applyFont="1" applyFill="1" applyBorder="1" applyAlignment="1" applyProtection="1">
      <alignment horizontal="center" vertical="center" wrapText="1"/>
      <protection/>
    </xf>
    <xf numFmtId="0" fontId="48" fillId="22" borderId="56" xfId="0" applyNumberFormat="1" applyFont="1" applyFill="1" applyBorder="1" applyAlignment="1" applyProtection="1">
      <alignment horizontal="center" vertical="center" wrapText="1"/>
      <protection/>
    </xf>
    <xf numFmtId="0" fontId="48" fillId="22" borderId="57" xfId="0" applyNumberFormat="1" applyFont="1" applyFill="1" applyBorder="1" applyAlignment="1" applyProtection="1">
      <alignment horizontal="center" vertical="center" wrapText="1"/>
      <protection/>
    </xf>
    <xf numFmtId="0" fontId="48" fillId="22" borderId="58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8" fillId="22" borderId="94" xfId="0" applyNumberFormat="1" applyFont="1" applyFill="1" applyBorder="1" applyAlignment="1" applyProtection="1">
      <alignment horizontal="center" vertical="center" wrapText="1"/>
      <protection/>
    </xf>
    <xf numFmtId="0" fontId="48" fillId="22" borderId="95" xfId="0" applyNumberFormat="1" applyFont="1" applyFill="1" applyBorder="1" applyAlignment="1" applyProtection="1">
      <alignment horizontal="center" vertical="center" wrapText="1"/>
      <protection/>
    </xf>
    <xf numFmtId="0" fontId="48" fillId="22" borderId="96" xfId="0" applyNumberFormat="1" applyFont="1" applyFill="1" applyBorder="1" applyAlignment="1" applyProtection="1">
      <alignment horizontal="center" vertical="center" wrapText="1"/>
      <protection/>
    </xf>
    <xf numFmtId="0" fontId="48" fillId="22" borderId="97" xfId="0" applyNumberFormat="1" applyFont="1" applyFill="1" applyBorder="1" applyAlignment="1" applyProtection="1">
      <alignment horizontal="center" vertical="center" wrapText="1"/>
      <protection/>
    </xf>
    <xf numFmtId="0" fontId="48" fillId="22" borderId="98" xfId="0" applyNumberFormat="1" applyFont="1" applyFill="1" applyBorder="1" applyAlignment="1" applyProtection="1">
      <alignment horizontal="center" vertical="center" wrapText="1"/>
      <protection/>
    </xf>
    <xf numFmtId="0" fontId="48" fillId="22" borderId="99" xfId="0" applyNumberFormat="1" applyFont="1" applyFill="1" applyBorder="1" applyAlignment="1" applyProtection="1">
      <alignment horizontal="center" vertical="center" wrapText="1"/>
      <protection/>
    </xf>
    <xf numFmtId="0" fontId="48" fillId="22" borderId="100" xfId="0" applyNumberFormat="1" applyFont="1" applyFill="1" applyBorder="1" applyAlignment="1" applyProtection="1">
      <alignment horizontal="center" vertical="center" wrapText="1"/>
      <protection/>
    </xf>
    <xf numFmtId="0" fontId="43" fillId="0" borderId="101" xfId="0" applyNumberFormat="1" applyFont="1" applyFill="1" applyBorder="1" applyAlignment="1" applyProtection="1">
      <alignment horizontal="center" vertical="center"/>
      <protection/>
    </xf>
    <xf numFmtId="0" fontId="43" fillId="0" borderId="95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103" xfId="0" applyNumberFormat="1" applyFont="1" applyFill="1" applyBorder="1" applyAlignment="1" applyProtection="1">
      <alignment horizontal="center" vertical="center"/>
      <protection/>
    </xf>
    <xf numFmtId="0" fontId="43" fillId="0" borderId="85" xfId="0" applyNumberFormat="1" applyFont="1" applyFill="1" applyBorder="1" applyAlignment="1" applyProtection="1">
      <alignment horizontal="center" vertical="center"/>
      <protection/>
    </xf>
    <xf numFmtId="0" fontId="43" fillId="0" borderId="104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05" xfId="0" applyNumberFormat="1" applyFont="1" applyFill="1" applyBorder="1" applyAlignment="1" applyProtection="1">
      <alignment horizontal="center" vertical="center"/>
      <protection/>
    </xf>
    <xf numFmtId="0" fontId="48" fillId="22" borderId="106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9" fillId="0" borderId="108" xfId="0" applyNumberFormat="1" applyFont="1" applyFill="1" applyBorder="1" applyAlignment="1" applyProtection="1">
      <alignment horizontal="center"/>
      <protection/>
    </xf>
    <xf numFmtId="0" fontId="47" fillId="0" borderId="109" xfId="0" applyNumberFormat="1" applyFont="1" applyFill="1" applyBorder="1" applyAlignment="1" applyProtection="1">
      <alignment horizontal="center" vertical="center"/>
      <protection/>
    </xf>
    <xf numFmtId="0" fontId="47" fillId="0" borderId="97" xfId="0" applyNumberFormat="1" applyFont="1" applyFill="1" applyBorder="1" applyAlignment="1" applyProtection="1">
      <alignment horizontal="center" vertical="center"/>
      <protection/>
    </xf>
    <xf numFmtId="0" fontId="47" fillId="0" borderId="106" xfId="0" applyNumberFormat="1" applyFont="1" applyFill="1" applyBorder="1" applyAlignment="1" applyProtection="1">
      <alignment horizontal="center" vertical="center"/>
      <protection/>
    </xf>
    <xf numFmtId="0" fontId="61" fillId="28" borderId="19" xfId="0" applyNumberFormat="1" applyFont="1" applyFill="1" applyBorder="1" applyAlignment="1" applyProtection="1">
      <alignment horizontal="center" vertical="center" wrapText="1"/>
      <protection/>
    </xf>
    <xf numFmtId="0" fontId="61" fillId="28" borderId="110" xfId="0" applyNumberFormat="1" applyFont="1" applyFill="1" applyBorder="1" applyAlignment="1" applyProtection="1">
      <alignment horizontal="center" vertical="center" wrapText="1"/>
      <protection/>
    </xf>
    <xf numFmtId="0" fontId="61" fillId="28" borderId="103" xfId="0" applyNumberFormat="1" applyFont="1" applyFill="1" applyBorder="1" applyAlignment="1" applyProtection="1">
      <alignment horizontal="center" vertical="center" wrapText="1"/>
      <protection/>
    </xf>
    <xf numFmtId="0" fontId="61" fillId="28" borderId="104" xfId="0" applyNumberFormat="1" applyFont="1" applyFill="1" applyBorder="1" applyAlignment="1" applyProtection="1">
      <alignment horizontal="center" vertical="center" wrapText="1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60" fillId="30" borderId="113" xfId="0" applyNumberFormat="1" applyFont="1" applyFill="1" applyBorder="1" applyAlignment="1" applyProtection="1">
      <alignment horizontal="center" vertical="center"/>
      <protection/>
    </xf>
    <xf numFmtId="0" fontId="60" fillId="30" borderId="114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  <xf numFmtId="1" fontId="21" fillId="0" borderId="115" xfId="0" applyNumberFormat="1" applyFont="1" applyBorder="1" applyAlignment="1">
      <alignment horizontal="left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0080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0080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70610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70610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51" t="s">
        <v>118</v>
      </c>
      <c r="B1" s="251"/>
      <c r="C1" s="251"/>
      <c r="D1" s="251"/>
      <c r="E1" s="251"/>
      <c r="F1" s="251"/>
      <c r="G1" s="251"/>
      <c r="H1" s="251"/>
    </row>
    <row r="2" spans="1:8" ht="34.5" customHeight="1">
      <c r="A2" s="250" t="str">
        <f>+'PLAN RASHODA I IZDATAKA'!B5</f>
        <v>OSNOVNA ŠKOLA SUPETAR</v>
      </c>
      <c r="B2" s="250"/>
      <c r="C2" s="250"/>
      <c r="D2" s="250"/>
      <c r="E2" s="250"/>
      <c r="F2" s="250"/>
      <c r="G2" s="250"/>
      <c r="H2" s="250"/>
    </row>
    <row r="3" spans="1:8" ht="18">
      <c r="A3" s="250" t="s">
        <v>119</v>
      </c>
      <c r="B3" s="250"/>
      <c r="C3" s="250"/>
      <c r="D3" s="250"/>
      <c r="E3" s="250"/>
      <c r="F3" s="250"/>
      <c r="G3" s="250"/>
      <c r="H3" s="250"/>
    </row>
    <row r="4" spans="1:8" ht="36.75" customHeight="1">
      <c r="A4" s="251" t="s">
        <v>156</v>
      </c>
      <c r="B4" s="251"/>
      <c r="C4" s="251"/>
      <c r="D4" s="251"/>
      <c r="E4" s="251"/>
      <c r="F4" s="251"/>
      <c r="G4" s="251"/>
      <c r="H4" s="251"/>
    </row>
    <row r="5" spans="1:8" s="45" customFormat="1" ht="26.25" customHeight="1">
      <c r="A5" s="251" t="s">
        <v>29</v>
      </c>
      <c r="B5" s="251"/>
      <c r="C5" s="251"/>
      <c r="D5" s="251"/>
      <c r="E5" s="251"/>
      <c r="F5" s="251"/>
      <c r="G5" s="262"/>
      <c r="H5" s="262"/>
    </row>
    <row r="6" spans="1:8" ht="25.5" customHeight="1">
      <c r="A6" s="251"/>
      <c r="B6" s="251"/>
      <c r="C6" s="251"/>
      <c r="D6" s="251"/>
      <c r="E6" s="251"/>
      <c r="F6" s="251"/>
      <c r="G6" s="251"/>
      <c r="H6" s="253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6" t="s">
        <v>30</v>
      </c>
      <c r="B9" s="255"/>
      <c r="C9" s="255"/>
      <c r="D9" s="255"/>
      <c r="E9" s="261"/>
      <c r="F9" s="171">
        <f>SUM(F10:F11)</f>
        <v>7928153.18</v>
      </c>
      <c r="G9" s="171">
        <f>SUM(G10:G11)</f>
        <v>8000044</v>
      </c>
      <c r="H9" s="171">
        <f>SUM(H10:H11)</f>
        <v>8130392</v>
      </c>
      <c r="I9" s="63"/>
    </row>
    <row r="10" spans="1:8" ht="22.5" customHeight="1">
      <c r="A10" s="256" t="s">
        <v>0</v>
      </c>
      <c r="B10" s="255"/>
      <c r="C10" s="255"/>
      <c r="D10" s="255"/>
      <c r="E10" s="261"/>
      <c r="F10" s="172">
        <v>7926153.18</v>
      </c>
      <c r="G10" s="172">
        <v>7997844</v>
      </c>
      <c r="H10" s="172">
        <v>8128192</v>
      </c>
    </row>
    <row r="11" spans="1:8" ht="22.5" customHeight="1">
      <c r="A11" s="263" t="s">
        <v>32</v>
      </c>
      <c r="B11" s="261"/>
      <c r="C11" s="261"/>
      <c r="D11" s="261"/>
      <c r="E11" s="261"/>
      <c r="F11" s="172">
        <v>2000</v>
      </c>
      <c r="G11" s="172">
        <v>2200</v>
      </c>
      <c r="H11" s="172">
        <v>2200</v>
      </c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7928153.18</v>
      </c>
      <c r="G12" s="172">
        <f>SUM(G13:G14)</f>
        <v>8000044</v>
      </c>
      <c r="H12" s="172">
        <f>SUM(H13:H14)</f>
        <v>8130392</v>
      </c>
    </row>
    <row r="13" spans="1:8" ht="22.5" customHeight="1">
      <c r="A13" s="254" t="s">
        <v>1</v>
      </c>
      <c r="B13" s="255"/>
      <c r="C13" s="255"/>
      <c r="D13" s="255"/>
      <c r="E13" s="264"/>
      <c r="F13" s="171">
        <v>7887453.18</v>
      </c>
      <c r="G13" s="171">
        <v>7959144</v>
      </c>
      <c r="H13" s="171">
        <v>8089492</v>
      </c>
    </row>
    <row r="14" spans="1:8" ht="22.5" customHeight="1">
      <c r="A14" s="263" t="s">
        <v>2</v>
      </c>
      <c r="B14" s="261"/>
      <c r="C14" s="261"/>
      <c r="D14" s="261"/>
      <c r="E14" s="261"/>
      <c r="F14" s="171">
        <v>40700</v>
      </c>
      <c r="G14" s="171">
        <v>40900</v>
      </c>
      <c r="H14" s="171">
        <v>40900</v>
      </c>
    </row>
    <row r="15" spans="1:8" ht="22.5" customHeight="1">
      <c r="A15" s="254" t="s">
        <v>3</v>
      </c>
      <c r="B15" s="255"/>
      <c r="C15" s="255"/>
      <c r="D15" s="255"/>
      <c r="E15" s="255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1"/>
      <c r="B16" s="252"/>
      <c r="C16" s="252"/>
      <c r="D16" s="252"/>
      <c r="E16" s="252"/>
      <c r="F16" s="253"/>
      <c r="G16" s="253"/>
      <c r="H16" s="253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57" t="s">
        <v>4</v>
      </c>
      <c r="B18" s="258"/>
      <c r="C18" s="258"/>
      <c r="D18" s="258"/>
      <c r="E18" s="259"/>
      <c r="F18" s="173">
        <v>0</v>
      </c>
      <c r="G18" s="173">
        <v>0</v>
      </c>
      <c r="H18" s="171">
        <v>0</v>
      </c>
    </row>
    <row r="19" spans="1:8" s="40" customFormat="1" ht="25.5" customHeight="1">
      <c r="A19" s="260"/>
      <c r="B19" s="252"/>
      <c r="C19" s="252"/>
      <c r="D19" s="252"/>
      <c r="E19" s="252"/>
      <c r="F19" s="253"/>
      <c r="G19" s="253"/>
      <c r="H19" s="253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6" t="s">
        <v>5</v>
      </c>
      <c r="B21" s="255"/>
      <c r="C21" s="255"/>
      <c r="D21" s="255"/>
      <c r="E21" s="255"/>
      <c r="F21" s="172"/>
      <c r="G21" s="172"/>
      <c r="H21" s="172"/>
    </row>
    <row r="22" spans="1:8" s="40" customFormat="1" ht="22.5" customHeight="1">
      <c r="A22" s="256" t="s">
        <v>6</v>
      </c>
      <c r="B22" s="255"/>
      <c r="C22" s="255"/>
      <c r="D22" s="255"/>
      <c r="E22" s="255"/>
      <c r="F22" s="172"/>
      <c r="G22" s="172"/>
      <c r="H22" s="172"/>
    </row>
    <row r="23" spans="1:8" s="40" customFormat="1" ht="22.5" customHeight="1">
      <c r="A23" s="254" t="s">
        <v>7</v>
      </c>
      <c r="B23" s="255"/>
      <c r="C23" s="255"/>
      <c r="D23" s="255"/>
      <c r="E23" s="255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4" t="s">
        <v>8</v>
      </c>
      <c r="B25" s="255"/>
      <c r="C25" s="255"/>
      <c r="D25" s="255"/>
      <c r="E25" s="255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workbookViewId="0" topLeftCell="F1">
      <selection activeCell="E10" sqref="E10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1" customWidth="1"/>
    <col min="15" max="15" width="7.8515625" style="1" customWidth="1"/>
    <col min="16" max="16" width="14.28125" style="1" customWidth="1"/>
    <col min="17" max="17" width="7.8515625" style="1" customWidth="1"/>
    <col min="18" max="16384" width="11.421875" style="1" customWidth="1"/>
  </cols>
  <sheetData>
    <row r="1" spans="1:14" ht="24" customHeight="1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24" customHeight="1">
      <c r="A2" s="125"/>
      <c r="B2" s="125"/>
      <c r="C2" s="250" t="str">
        <f>+'PLAN RASHODA I IZDATAKA'!B5</f>
        <v>OSNOVNA ŠKOLA SUPETAR</v>
      </c>
      <c r="D2" s="250"/>
      <c r="E2" s="250"/>
      <c r="F2" s="250"/>
      <c r="G2" s="250"/>
      <c r="H2" s="250"/>
      <c r="I2" s="250"/>
      <c r="J2" s="250"/>
      <c r="K2" s="250"/>
      <c r="L2" s="250"/>
      <c r="M2" s="125"/>
      <c r="N2" s="125"/>
    </row>
    <row r="3" spans="1:14" ht="24" customHeight="1">
      <c r="A3" s="125"/>
      <c r="B3" s="125"/>
      <c r="C3" s="250" t="s">
        <v>173</v>
      </c>
      <c r="D3" s="250"/>
      <c r="E3" s="250"/>
      <c r="F3" s="250"/>
      <c r="G3" s="250"/>
      <c r="H3" s="250"/>
      <c r="I3" s="250"/>
      <c r="J3" s="250"/>
      <c r="K3" s="250"/>
      <c r="L3" s="250"/>
      <c r="M3" s="125"/>
      <c r="N3" s="125"/>
    </row>
    <row r="4" spans="1:14" s="2" customFormat="1" ht="13.5" thickBot="1">
      <c r="A4" s="6"/>
      <c r="N4" s="7" t="s">
        <v>10</v>
      </c>
    </row>
    <row r="5" spans="1:14" s="2" customFormat="1" ht="26.25" customHeight="1" thickBot="1">
      <c r="A5" s="286" t="s">
        <v>11</v>
      </c>
      <c r="B5" s="267" t="s">
        <v>122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</row>
    <row r="6" spans="1:14" s="2" customFormat="1" ht="24" customHeight="1">
      <c r="A6" s="287"/>
      <c r="B6" s="282" t="s">
        <v>99</v>
      </c>
      <c r="C6" s="283"/>
      <c r="D6" s="284"/>
      <c r="E6" s="284"/>
      <c r="F6" s="285"/>
      <c r="G6" s="280" t="s">
        <v>91</v>
      </c>
      <c r="H6" s="272" t="s">
        <v>55</v>
      </c>
      <c r="I6" s="270" t="s">
        <v>93</v>
      </c>
      <c r="J6" s="271"/>
      <c r="K6" s="272" t="s">
        <v>103</v>
      </c>
      <c r="L6" s="272" t="s">
        <v>95</v>
      </c>
      <c r="M6" s="272" t="s">
        <v>104</v>
      </c>
      <c r="N6" s="274" t="s">
        <v>105</v>
      </c>
    </row>
    <row r="7" spans="1:14" s="2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81"/>
      <c r="H7" s="273"/>
      <c r="I7" s="124" t="s">
        <v>102</v>
      </c>
      <c r="J7" s="124" t="s">
        <v>53</v>
      </c>
      <c r="K7" s="273"/>
      <c r="L7" s="273"/>
      <c r="M7" s="273"/>
      <c r="N7" s="275"/>
    </row>
    <row r="8" spans="1:14" s="2" customFormat="1" ht="12.75">
      <c r="A8" s="116">
        <v>636</v>
      </c>
      <c r="B8" s="141"/>
      <c r="C8" s="142"/>
      <c r="D8" s="143"/>
      <c r="E8" s="143"/>
      <c r="F8" s="144"/>
      <c r="G8" s="145"/>
      <c r="H8" s="146"/>
      <c r="I8" s="147">
        <v>6649750</v>
      </c>
      <c r="J8" s="147">
        <v>163375</v>
      </c>
      <c r="K8" s="147"/>
      <c r="L8" s="147"/>
      <c r="M8" s="147"/>
      <c r="N8" s="148"/>
    </row>
    <row r="9" spans="1:14" s="2" customFormat="1" ht="12.75">
      <c r="A9" s="328">
        <v>639</v>
      </c>
      <c r="B9" s="141"/>
      <c r="C9" s="142"/>
      <c r="D9" s="143"/>
      <c r="E9" s="143">
        <v>17888.81</v>
      </c>
      <c r="F9" s="144"/>
      <c r="G9" s="145"/>
      <c r="H9" s="146"/>
      <c r="I9" s="147"/>
      <c r="J9" s="147"/>
      <c r="K9" s="147"/>
      <c r="L9" s="147"/>
      <c r="M9" s="147"/>
      <c r="N9" s="148"/>
    </row>
    <row r="10" spans="1:14" s="2" customFormat="1" ht="12.75">
      <c r="A10" s="117">
        <v>641</v>
      </c>
      <c r="B10" s="149"/>
      <c r="C10" s="150"/>
      <c r="D10" s="151"/>
      <c r="E10" s="151"/>
      <c r="F10" s="152"/>
      <c r="G10" s="153">
        <v>50</v>
      </c>
      <c r="H10" s="154"/>
      <c r="I10" s="155"/>
      <c r="J10" s="155"/>
      <c r="K10" s="155"/>
      <c r="L10" s="155"/>
      <c r="M10" s="155"/>
      <c r="N10" s="156"/>
    </row>
    <row r="11" spans="1:14" s="2" customFormat="1" ht="12.75">
      <c r="A11" s="117">
        <v>652</v>
      </c>
      <c r="B11" s="149"/>
      <c r="C11" s="150"/>
      <c r="D11" s="151"/>
      <c r="E11" s="151"/>
      <c r="F11" s="152"/>
      <c r="G11" s="153"/>
      <c r="H11" s="154">
        <v>109320</v>
      </c>
      <c r="I11" s="155"/>
      <c r="J11" s="155"/>
      <c r="K11" s="155"/>
      <c r="L11" s="155"/>
      <c r="M11" s="155"/>
      <c r="N11" s="156"/>
    </row>
    <row r="12" spans="1:14" s="2" customFormat="1" ht="12.75">
      <c r="A12" s="117">
        <v>661</v>
      </c>
      <c r="B12" s="149"/>
      <c r="C12" s="150"/>
      <c r="D12" s="151"/>
      <c r="E12" s="151"/>
      <c r="F12" s="152"/>
      <c r="G12" s="153">
        <v>121200</v>
      </c>
      <c r="H12" s="154"/>
      <c r="I12" s="155"/>
      <c r="J12" s="155"/>
      <c r="K12" s="155"/>
      <c r="L12" s="155"/>
      <c r="M12" s="155"/>
      <c r="N12" s="156"/>
    </row>
    <row r="13" spans="1:14" s="2" customFormat="1" ht="12.75">
      <c r="A13" s="117">
        <v>671</v>
      </c>
      <c r="B13" s="149">
        <v>822489</v>
      </c>
      <c r="C13" s="150">
        <v>42080.37</v>
      </c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2" customFormat="1" ht="12.75">
      <c r="A14" s="117">
        <v>721</v>
      </c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>
        <v>2000</v>
      </c>
      <c r="N14" s="156"/>
    </row>
    <row r="15" spans="1:14" s="2" customFormat="1" ht="12.75">
      <c r="A15" s="117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2" customFormat="1" ht="12.75">
      <c r="A16" s="118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2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2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2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2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2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2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2" customFormat="1" ht="12.75">
      <c r="A23" s="119"/>
      <c r="B23" s="149"/>
      <c r="C23" s="150"/>
      <c r="D23" s="151"/>
      <c r="E23" s="151"/>
      <c r="F23" s="152"/>
      <c r="G23" s="153"/>
      <c r="H23" s="154"/>
      <c r="I23" s="155"/>
      <c r="J23" s="155"/>
      <c r="K23" s="155"/>
      <c r="L23" s="155"/>
      <c r="M23" s="155"/>
      <c r="N23" s="156"/>
    </row>
    <row r="24" spans="1:14" s="2" customFormat="1" ht="16.5" customHeight="1" thickBot="1">
      <c r="A24" s="120"/>
      <c r="B24" s="157"/>
      <c r="C24" s="158"/>
      <c r="D24" s="159"/>
      <c r="E24" s="159"/>
      <c r="F24" s="160"/>
      <c r="G24" s="161"/>
      <c r="H24" s="162"/>
      <c r="I24" s="163"/>
      <c r="J24" s="163"/>
      <c r="K24" s="163"/>
      <c r="L24" s="163"/>
      <c r="M24" s="163"/>
      <c r="N24" s="164"/>
    </row>
    <row r="25" spans="1:14" s="2" customFormat="1" ht="28.5" customHeight="1" thickBot="1">
      <c r="A25" s="121" t="s">
        <v>12</v>
      </c>
      <c r="B25" s="165">
        <f>SUM(B8:B24)</f>
        <v>822489</v>
      </c>
      <c r="C25" s="166">
        <f aca="true" t="shared" si="0" ref="C25:N25">SUM(C8:C24)</f>
        <v>42080.37</v>
      </c>
      <c r="D25" s="166">
        <f t="shared" si="0"/>
        <v>0</v>
      </c>
      <c r="E25" s="166">
        <f t="shared" si="0"/>
        <v>17888.81</v>
      </c>
      <c r="F25" s="167">
        <f t="shared" si="0"/>
        <v>0</v>
      </c>
      <c r="G25" s="168">
        <f t="shared" si="0"/>
        <v>121250</v>
      </c>
      <c r="H25" s="169">
        <f t="shared" si="0"/>
        <v>109320</v>
      </c>
      <c r="I25" s="169">
        <f t="shared" si="0"/>
        <v>6649750</v>
      </c>
      <c r="J25" s="169">
        <f t="shared" si="0"/>
        <v>163375</v>
      </c>
      <c r="K25" s="169">
        <f t="shared" si="0"/>
        <v>0</v>
      </c>
      <c r="L25" s="169">
        <f t="shared" si="0"/>
        <v>0</v>
      </c>
      <c r="M25" s="169">
        <f t="shared" si="0"/>
        <v>2000</v>
      </c>
      <c r="N25" s="170">
        <f t="shared" si="0"/>
        <v>0</v>
      </c>
    </row>
    <row r="26" spans="1:14" ht="29.25" customHeight="1" thickBot="1">
      <c r="A26" s="8" t="s">
        <v>135</v>
      </c>
      <c r="B26" s="276">
        <f>SUM(B25:N25)</f>
        <v>7928153.18</v>
      </c>
      <c r="C26" s="277"/>
      <c r="D26" s="277"/>
      <c r="E26" s="277"/>
      <c r="F26" s="277"/>
      <c r="G26" s="278"/>
      <c r="H26" s="278"/>
      <c r="I26" s="278"/>
      <c r="J26" s="278"/>
      <c r="K26" s="278"/>
      <c r="L26" s="278"/>
      <c r="M26" s="278"/>
      <c r="N26" s="279"/>
    </row>
    <row r="27" spans="1:14" ht="24" customHeight="1" thickBot="1">
      <c r="A27" s="4"/>
      <c r="B27" s="4"/>
      <c r="C27" s="4"/>
      <c r="D27" s="4"/>
      <c r="E27" s="4"/>
      <c r="F27" s="5"/>
      <c r="G27" s="9"/>
      <c r="N27" s="7"/>
    </row>
    <row r="28" spans="1:14" ht="16.5" customHeight="1" thickBot="1">
      <c r="A28" s="286" t="s">
        <v>11</v>
      </c>
      <c r="B28" s="267" t="s">
        <v>136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</row>
    <row r="29" spans="1:14" ht="12.75" customHeight="1">
      <c r="A29" s="287"/>
      <c r="B29" s="282" t="s">
        <v>99</v>
      </c>
      <c r="C29" s="283"/>
      <c r="D29" s="284"/>
      <c r="E29" s="284"/>
      <c r="F29" s="285"/>
      <c r="G29" s="280" t="s">
        <v>91</v>
      </c>
      <c r="H29" s="272" t="s">
        <v>55</v>
      </c>
      <c r="I29" s="270" t="s">
        <v>93</v>
      </c>
      <c r="J29" s="271"/>
      <c r="K29" s="272" t="s">
        <v>103</v>
      </c>
      <c r="L29" s="272" t="s">
        <v>95</v>
      </c>
      <c r="M29" s="272" t="s">
        <v>104</v>
      </c>
      <c r="N29" s="274" t="s">
        <v>105</v>
      </c>
    </row>
    <row r="30" spans="1:14" ht="64.5" thickBot="1">
      <c r="A30" s="62" t="s">
        <v>112</v>
      </c>
      <c r="B30" s="122" t="s">
        <v>108</v>
      </c>
      <c r="C30" s="123" t="s">
        <v>100</v>
      </c>
      <c r="D30" s="139" t="s">
        <v>124</v>
      </c>
      <c r="E30" s="139" t="s">
        <v>123</v>
      </c>
      <c r="F30" s="140" t="s">
        <v>101</v>
      </c>
      <c r="G30" s="281"/>
      <c r="H30" s="273"/>
      <c r="I30" s="124" t="s">
        <v>102</v>
      </c>
      <c r="J30" s="124" t="s">
        <v>53</v>
      </c>
      <c r="K30" s="273"/>
      <c r="L30" s="273"/>
      <c r="M30" s="273"/>
      <c r="N30" s="275"/>
    </row>
    <row r="31" spans="1:14" ht="12.75">
      <c r="A31" s="116">
        <v>63</v>
      </c>
      <c r="B31" s="141"/>
      <c r="C31" s="142"/>
      <c r="D31" s="143"/>
      <c r="E31" s="143"/>
      <c r="F31" s="144"/>
      <c r="G31" s="145"/>
      <c r="H31" s="146"/>
      <c r="I31" s="147">
        <v>6777900</v>
      </c>
      <c r="J31" s="147">
        <v>166205</v>
      </c>
      <c r="K31" s="147"/>
      <c r="L31" s="147"/>
      <c r="M31" s="147"/>
      <c r="N31" s="148"/>
    </row>
    <row r="32" spans="1:14" ht="12.75">
      <c r="A32" s="117">
        <v>64</v>
      </c>
      <c r="B32" s="149"/>
      <c r="C32" s="150"/>
      <c r="D32" s="151"/>
      <c r="E32" s="151"/>
      <c r="F32" s="152"/>
      <c r="G32" s="153">
        <v>50</v>
      </c>
      <c r="H32" s="154"/>
      <c r="I32" s="155"/>
      <c r="J32" s="155"/>
      <c r="K32" s="155"/>
      <c r="L32" s="155"/>
      <c r="M32" s="155"/>
      <c r="N32" s="156"/>
    </row>
    <row r="33" spans="1:14" ht="12.75">
      <c r="A33" s="117">
        <v>65</v>
      </c>
      <c r="B33" s="149"/>
      <c r="C33" s="150"/>
      <c r="D33" s="151"/>
      <c r="E33" s="151"/>
      <c r="F33" s="152"/>
      <c r="G33" s="153"/>
      <c r="H33" s="154">
        <v>110000</v>
      </c>
      <c r="I33" s="155"/>
      <c r="J33" s="155"/>
      <c r="K33" s="155"/>
      <c r="L33" s="155"/>
      <c r="M33" s="155"/>
      <c r="N33" s="156"/>
    </row>
    <row r="34" spans="1:14" ht="12.75">
      <c r="A34" s="117">
        <v>66</v>
      </c>
      <c r="B34" s="149"/>
      <c r="C34" s="150"/>
      <c r="D34" s="151"/>
      <c r="E34" s="151"/>
      <c r="F34" s="152"/>
      <c r="G34" s="153">
        <v>121200</v>
      </c>
      <c r="H34" s="154"/>
      <c r="I34" s="155"/>
      <c r="J34" s="155"/>
      <c r="K34" s="155"/>
      <c r="L34" s="155"/>
      <c r="M34" s="155"/>
      <c r="N34" s="156"/>
    </row>
    <row r="35" spans="1:14" ht="12.75">
      <c r="A35" s="117">
        <v>67</v>
      </c>
      <c r="B35" s="149">
        <v>822489</v>
      </c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>
        <v>72</v>
      </c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>
        <v>2200</v>
      </c>
      <c r="N36" s="156"/>
    </row>
    <row r="37" spans="1:14" ht="12.75">
      <c r="A37" s="117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8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2" customFormat="1" ht="12.75">
      <c r="A42" s="119"/>
      <c r="B42" s="149"/>
      <c r="C42" s="150"/>
      <c r="D42" s="151"/>
      <c r="E42" s="151"/>
      <c r="F42" s="152"/>
      <c r="G42" s="153"/>
      <c r="H42" s="154"/>
      <c r="I42" s="155"/>
      <c r="J42" s="155"/>
      <c r="K42" s="155"/>
      <c r="L42" s="155"/>
      <c r="M42" s="155"/>
      <c r="N42" s="156"/>
    </row>
    <row r="43" spans="1:14" s="2" customFormat="1" ht="13.5" thickBot="1">
      <c r="A43" s="120"/>
      <c r="B43" s="157"/>
      <c r="C43" s="158"/>
      <c r="D43" s="159"/>
      <c r="E43" s="159"/>
      <c r="F43" s="160"/>
      <c r="G43" s="161"/>
      <c r="H43" s="162"/>
      <c r="I43" s="163"/>
      <c r="J43" s="163"/>
      <c r="K43" s="163"/>
      <c r="L43" s="163"/>
      <c r="M43" s="163"/>
      <c r="N43" s="164"/>
    </row>
    <row r="44" spans="1:14" ht="26.25" thickBot="1">
      <c r="A44" s="121" t="s">
        <v>12</v>
      </c>
      <c r="B44" s="165">
        <f>SUM(B31:B43)</f>
        <v>822489</v>
      </c>
      <c r="C44" s="166">
        <f aca="true" t="shared" si="1" ref="C44:N44">SUM(C31:C43)</f>
        <v>0</v>
      </c>
      <c r="D44" s="166">
        <f t="shared" si="1"/>
        <v>0</v>
      </c>
      <c r="E44" s="166">
        <f t="shared" si="1"/>
        <v>0</v>
      </c>
      <c r="F44" s="167">
        <f t="shared" si="1"/>
        <v>0</v>
      </c>
      <c r="G44" s="168">
        <f t="shared" si="1"/>
        <v>121250</v>
      </c>
      <c r="H44" s="169">
        <f t="shared" si="1"/>
        <v>110000</v>
      </c>
      <c r="I44" s="169">
        <f t="shared" si="1"/>
        <v>6777900</v>
      </c>
      <c r="J44" s="169">
        <f t="shared" si="1"/>
        <v>166205</v>
      </c>
      <c r="K44" s="169">
        <f t="shared" si="1"/>
        <v>0</v>
      </c>
      <c r="L44" s="169">
        <f t="shared" si="1"/>
        <v>0</v>
      </c>
      <c r="M44" s="169">
        <f t="shared" si="1"/>
        <v>2200</v>
      </c>
      <c r="N44" s="170">
        <f t="shared" si="1"/>
        <v>0</v>
      </c>
    </row>
    <row r="45" spans="1:14" ht="39" thickBot="1">
      <c r="A45" s="8" t="s">
        <v>137</v>
      </c>
      <c r="B45" s="276">
        <f>SUM(B44:N44)</f>
        <v>8000044</v>
      </c>
      <c r="C45" s="277"/>
      <c r="D45" s="277"/>
      <c r="E45" s="277"/>
      <c r="F45" s="277"/>
      <c r="G45" s="278"/>
      <c r="H45" s="278"/>
      <c r="I45" s="278"/>
      <c r="J45" s="278"/>
      <c r="K45" s="278"/>
      <c r="L45" s="278"/>
      <c r="M45" s="278"/>
      <c r="N45" s="279"/>
    </row>
    <row r="46" spans="6:7" ht="13.5" thickBot="1">
      <c r="F46" s="11"/>
      <c r="G46" s="12"/>
    </row>
    <row r="47" spans="1:14" ht="16.5" thickBot="1">
      <c r="A47" s="286" t="s">
        <v>11</v>
      </c>
      <c r="B47" s="267" t="s">
        <v>160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9"/>
    </row>
    <row r="48" spans="1:14" ht="12.75" customHeight="1">
      <c r="A48" s="287"/>
      <c r="B48" s="282" t="s">
        <v>99</v>
      </c>
      <c r="C48" s="283"/>
      <c r="D48" s="284"/>
      <c r="E48" s="284"/>
      <c r="F48" s="285"/>
      <c r="G48" s="280" t="s">
        <v>91</v>
      </c>
      <c r="H48" s="272" t="s">
        <v>55</v>
      </c>
      <c r="I48" s="270" t="s">
        <v>93</v>
      </c>
      <c r="J48" s="271"/>
      <c r="K48" s="272" t="s">
        <v>103</v>
      </c>
      <c r="L48" s="272" t="s">
        <v>95</v>
      </c>
      <c r="M48" s="272" t="s">
        <v>104</v>
      </c>
      <c r="N48" s="274" t="s">
        <v>105</v>
      </c>
    </row>
    <row r="49" spans="1:14" ht="64.5" thickBot="1">
      <c r="A49" s="62" t="s">
        <v>112</v>
      </c>
      <c r="B49" s="122" t="s">
        <v>108</v>
      </c>
      <c r="C49" s="123" t="s">
        <v>100</v>
      </c>
      <c r="D49" s="139" t="s">
        <v>124</v>
      </c>
      <c r="E49" s="139" t="s">
        <v>123</v>
      </c>
      <c r="F49" s="140" t="s">
        <v>101</v>
      </c>
      <c r="G49" s="281"/>
      <c r="H49" s="273"/>
      <c r="I49" s="124" t="s">
        <v>102</v>
      </c>
      <c r="J49" s="124" t="s">
        <v>53</v>
      </c>
      <c r="K49" s="273"/>
      <c r="L49" s="273"/>
      <c r="M49" s="273"/>
      <c r="N49" s="275"/>
    </row>
    <row r="50" spans="1:14" ht="12.75">
      <c r="A50" s="116">
        <v>63</v>
      </c>
      <c r="B50" s="141"/>
      <c r="C50" s="142"/>
      <c r="D50" s="143"/>
      <c r="E50" s="143"/>
      <c r="F50" s="144"/>
      <c r="G50" s="145"/>
      <c r="H50" s="146"/>
      <c r="I50" s="147">
        <v>6906000</v>
      </c>
      <c r="J50" s="147">
        <v>168453</v>
      </c>
      <c r="K50" s="147"/>
      <c r="L50" s="147"/>
      <c r="M50" s="147"/>
      <c r="N50" s="148"/>
    </row>
    <row r="51" spans="1:14" ht="13.5" customHeight="1">
      <c r="A51" s="117">
        <v>64</v>
      </c>
      <c r="B51" s="149"/>
      <c r="C51" s="150"/>
      <c r="D51" s="151"/>
      <c r="E51" s="151"/>
      <c r="F51" s="152"/>
      <c r="G51" s="153">
        <v>50</v>
      </c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>
        <v>65</v>
      </c>
      <c r="B52" s="149"/>
      <c r="C52" s="150"/>
      <c r="D52" s="151"/>
      <c r="E52" s="151"/>
      <c r="F52" s="152"/>
      <c r="G52" s="153"/>
      <c r="H52" s="154">
        <v>110000</v>
      </c>
      <c r="I52" s="155"/>
      <c r="J52" s="155"/>
      <c r="K52" s="155"/>
      <c r="L52" s="155"/>
      <c r="M52" s="155"/>
      <c r="N52" s="156"/>
    </row>
    <row r="53" spans="1:14" ht="13.5" customHeight="1">
      <c r="A53" s="117">
        <v>66</v>
      </c>
      <c r="B53" s="149"/>
      <c r="C53" s="150"/>
      <c r="D53" s="151"/>
      <c r="E53" s="151"/>
      <c r="F53" s="152"/>
      <c r="G53" s="153">
        <v>121200</v>
      </c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>
        <v>67</v>
      </c>
      <c r="B54" s="149">
        <v>822489</v>
      </c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>
        <v>72</v>
      </c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>
        <v>2200</v>
      </c>
      <c r="N55" s="156"/>
    </row>
    <row r="56" spans="1:14" ht="13.5" customHeight="1">
      <c r="A56" s="117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8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3.5" customHeight="1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2" customFormat="1" ht="12.75">
      <c r="A61" s="119"/>
      <c r="B61" s="149"/>
      <c r="C61" s="150"/>
      <c r="D61" s="151"/>
      <c r="E61" s="151"/>
      <c r="F61" s="152"/>
      <c r="G61" s="153"/>
      <c r="H61" s="154"/>
      <c r="I61" s="155"/>
      <c r="J61" s="155"/>
      <c r="K61" s="155"/>
      <c r="L61" s="155"/>
      <c r="M61" s="155"/>
      <c r="N61" s="156"/>
    </row>
    <row r="62" spans="1:14" s="2" customFormat="1" ht="13.5" thickBot="1">
      <c r="A62" s="120"/>
      <c r="B62" s="157"/>
      <c r="C62" s="158"/>
      <c r="D62" s="159"/>
      <c r="E62" s="159"/>
      <c r="F62" s="160"/>
      <c r="G62" s="161"/>
      <c r="H62" s="162"/>
      <c r="I62" s="163"/>
      <c r="J62" s="163"/>
      <c r="K62" s="163"/>
      <c r="L62" s="163"/>
      <c r="M62" s="163"/>
      <c r="N62" s="164"/>
    </row>
    <row r="63" spans="1:14" ht="26.25" thickBot="1">
      <c r="A63" s="121" t="s">
        <v>12</v>
      </c>
      <c r="B63" s="165">
        <f aca="true" t="shared" si="2" ref="B63:N63">SUM(B50:B62)</f>
        <v>822489</v>
      </c>
      <c r="C63" s="166">
        <f t="shared" si="2"/>
        <v>0</v>
      </c>
      <c r="D63" s="166">
        <f t="shared" si="2"/>
        <v>0</v>
      </c>
      <c r="E63" s="166">
        <f t="shared" si="2"/>
        <v>0</v>
      </c>
      <c r="F63" s="167">
        <f t="shared" si="2"/>
        <v>0</v>
      </c>
      <c r="G63" s="168">
        <f t="shared" si="2"/>
        <v>121250</v>
      </c>
      <c r="H63" s="169">
        <f t="shared" si="2"/>
        <v>110000</v>
      </c>
      <c r="I63" s="169">
        <f t="shared" si="2"/>
        <v>6906000</v>
      </c>
      <c r="J63" s="169">
        <f t="shared" si="2"/>
        <v>168453</v>
      </c>
      <c r="K63" s="169">
        <f t="shared" si="2"/>
        <v>0</v>
      </c>
      <c r="L63" s="169">
        <f t="shared" si="2"/>
        <v>0</v>
      </c>
      <c r="M63" s="169">
        <f t="shared" si="2"/>
        <v>2200</v>
      </c>
      <c r="N63" s="170">
        <f t="shared" si="2"/>
        <v>0</v>
      </c>
    </row>
    <row r="64" spans="1:14" ht="29.25" customHeight="1" thickBot="1">
      <c r="A64" s="8" t="s">
        <v>161</v>
      </c>
      <c r="B64" s="276">
        <f>SUM(B63:N63)</f>
        <v>8130392</v>
      </c>
      <c r="C64" s="277"/>
      <c r="D64" s="277"/>
      <c r="E64" s="277"/>
      <c r="F64" s="277"/>
      <c r="G64" s="278"/>
      <c r="H64" s="278"/>
      <c r="I64" s="278"/>
      <c r="J64" s="278"/>
      <c r="K64" s="278"/>
      <c r="L64" s="278"/>
      <c r="M64" s="278"/>
      <c r="N64" s="279"/>
    </row>
    <row r="65" spans="3:7" ht="13.5" customHeight="1">
      <c r="C65" s="13"/>
      <c r="D65" s="13"/>
      <c r="E65" s="13"/>
      <c r="F65" s="15"/>
      <c r="G65" s="16"/>
    </row>
    <row r="66" spans="6:7" ht="13.5" customHeight="1">
      <c r="F66" s="17"/>
      <c r="G66" s="18"/>
    </row>
    <row r="67" spans="6:7" ht="13.5" customHeight="1">
      <c r="F67" s="19"/>
      <c r="G67" s="20"/>
    </row>
    <row r="68" spans="6:7" ht="28.5" customHeight="1">
      <c r="F68" s="11"/>
      <c r="G68" s="12"/>
    </row>
    <row r="69" spans="3:7" ht="13.5" customHeight="1">
      <c r="C69" s="13"/>
      <c r="D69" s="13"/>
      <c r="E69" s="13"/>
      <c r="F69" s="11"/>
      <c r="G69" s="21"/>
    </row>
    <row r="70" spans="3:7" ht="13.5" customHeight="1">
      <c r="C70" s="13"/>
      <c r="D70" s="13"/>
      <c r="E70" s="13"/>
      <c r="F70" s="11"/>
      <c r="G70" s="16"/>
    </row>
    <row r="71" spans="6:7" ht="13.5" customHeight="1">
      <c r="F71" s="11"/>
      <c r="G71" s="12"/>
    </row>
    <row r="72" spans="6:7" ht="13.5" customHeight="1">
      <c r="F72" s="11"/>
      <c r="G72" s="20"/>
    </row>
    <row r="73" spans="6:7" ht="22.5" customHeight="1">
      <c r="F73" s="11"/>
      <c r="G73" s="12"/>
    </row>
    <row r="74" spans="6:7" ht="13.5" customHeight="1">
      <c r="F74" s="11"/>
      <c r="G74" s="22"/>
    </row>
    <row r="75" spans="6:7" ht="13.5" customHeight="1">
      <c r="F75" s="17"/>
      <c r="G75" s="18"/>
    </row>
    <row r="76" spans="2:7" ht="13.5" customHeight="1">
      <c r="B76" s="13"/>
      <c r="F76" s="17"/>
      <c r="G76" s="23"/>
    </row>
    <row r="77" spans="3:7" ht="13.5" customHeight="1">
      <c r="C77" s="13"/>
      <c r="D77" s="13"/>
      <c r="E77" s="13"/>
      <c r="F77" s="17"/>
      <c r="G77" s="24"/>
    </row>
    <row r="78" spans="3:7" ht="13.5" customHeight="1">
      <c r="C78" s="13"/>
      <c r="D78" s="13"/>
      <c r="E78" s="13"/>
      <c r="F78" s="19"/>
      <c r="G78" s="16"/>
    </row>
    <row r="79" spans="6:7" ht="13.5" customHeight="1">
      <c r="F79" s="11"/>
      <c r="G79" s="12"/>
    </row>
    <row r="80" spans="2:7" ht="13.5" customHeight="1">
      <c r="B80" s="13"/>
      <c r="F80" s="11"/>
      <c r="G80" s="14"/>
    </row>
    <row r="81" spans="3:7" ht="13.5" customHeight="1">
      <c r="C81" s="13"/>
      <c r="D81" s="13"/>
      <c r="E81" s="13"/>
      <c r="F81" s="11"/>
      <c r="G81" s="23"/>
    </row>
    <row r="82" spans="3:7" ht="13.5" customHeight="1">
      <c r="C82" s="13"/>
      <c r="D82" s="13"/>
      <c r="E82" s="13"/>
      <c r="F82" s="19"/>
      <c r="G82" s="16"/>
    </row>
    <row r="83" spans="6:7" ht="13.5" customHeight="1">
      <c r="F83" s="17"/>
      <c r="G83" s="12"/>
    </row>
    <row r="84" spans="3:7" ht="22.5" customHeight="1">
      <c r="C84" s="13"/>
      <c r="D84" s="13"/>
      <c r="E84" s="13"/>
      <c r="F84" s="17"/>
      <c r="G84" s="23"/>
    </row>
    <row r="85" spans="6:7" ht="13.5" customHeight="1">
      <c r="F85" s="19"/>
      <c r="G85" s="22"/>
    </row>
    <row r="86" spans="6:7" ht="13.5" customHeight="1">
      <c r="F86" s="11"/>
      <c r="G86" s="12"/>
    </row>
    <row r="87" spans="6:7" ht="13.5" customHeight="1">
      <c r="F87" s="19"/>
      <c r="G87" s="16"/>
    </row>
    <row r="88" spans="6:7" ht="13.5" customHeight="1">
      <c r="F88" s="11"/>
      <c r="G88" s="12"/>
    </row>
    <row r="89" spans="6:7" ht="13.5" customHeight="1">
      <c r="F89" s="11"/>
      <c r="G89" s="12"/>
    </row>
    <row r="90" spans="1:7" ht="13.5" customHeight="1">
      <c r="A90" s="13"/>
      <c r="F90" s="25"/>
      <c r="G90" s="23"/>
    </row>
    <row r="91" spans="2:7" ht="13.5" customHeight="1">
      <c r="B91" s="13"/>
      <c r="C91" s="13"/>
      <c r="D91" s="13"/>
      <c r="E91" s="13"/>
      <c r="F91" s="26"/>
      <c r="G91" s="23"/>
    </row>
    <row r="92" spans="2:7" ht="13.5" customHeight="1">
      <c r="B92" s="13"/>
      <c r="C92" s="13"/>
      <c r="D92" s="13"/>
      <c r="E92" s="13"/>
      <c r="F92" s="26"/>
      <c r="G92" s="14"/>
    </row>
    <row r="93" spans="2:7" ht="12.75">
      <c r="B93" s="13"/>
      <c r="C93" s="13"/>
      <c r="D93" s="13"/>
      <c r="E93" s="13"/>
      <c r="F93" s="19"/>
      <c r="G93" s="20"/>
    </row>
    <row r="94" spans="6:7" ht="12.75">
      <c r="F94" s="11"/>
      <c r="G94" s="12"/>
    </row>
    <row r="95" spans="2:7" ht="12.75">
      <c r="B95" s="13"/>
      <c r="F95" s="11"/>
      <c r="G95" s="23"/>
    </row>
    <row r="96" spans="3:7" ht="12.75">
      <c r="C96" s="13"/>
      <c r="D96" s="13"/>
      <c r="E96" s="13"/>
      <c r="F96" s="11"/>
      <c r="G96" s="14"/>
    </row>
    <row r="97" spans="3:7" ht="12.75">
      <c r="C97" s="13"/>
      <c r="D97" s="13"/>
      <c r="E97" s="13"/>
      <c r="F97" s="19"/>
      <c r="G97" s="16"/>
    </row>
    <row r="98" spans="6:7" ht="12.75">
      <c r="F98" s="11"/>
      <c r="G98" s="12"/>
    </row>
    <row r="99" spans="6:7" ht="12.75">
      <c r="F99" s="11"/>
      <c r="G99" s="12"/>
    </row>
    <row r="100" spans="6:7" ht="12.75">
      <c r="F100" s="27"/>
      <c r="G100" s="28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9"/>
      <c r="G106" s="16"/>
    </row>
    <row r="107" spans="6:7" ht="12.75">
      <c r="F107" s="11"/>
      <c r="G107" s="12"/>
    </row>
    <row r="108" spans="6:7" ht="12.75">
      <c r="F108" s="11"/>
      <c r="G108" s="12"/>
    </row>
    <row r="109" spans="6:7" ht="12.75">
      <c r="F109" s="11"/>
      <c r="G109" s="12"/>
    </row>
    <row r="110" spans="6:7" ht="28.5" customHeight="1">
      <c r="F110" s="11"/>
      <c r="G110" s="12"/>
    </row>
    <row r="111" spans="1:7" ht="12.75">
      <c r="A111" s="29"/>
      <c r="B111" s="29"/>
      <c r="C111" s="29"/>
      <c r="D111" s="29"/>
      <c r="E111" s="29"/>
      <c r="F111" s="30"/>
      <c r="G111" s="31"/>
    </row>
    <row r="112" spans="3:7" ht="12.75">
      <c r="C112" s="13"/>
      <c r="D112" s="13"/>
      <c r="E112" s="13"/>
      <c r="F112" s="11"/>
      <c r="G112" s="14"/>
    </row>
    <row r="113" spans="6:7" ht="12.75">
      <c r="F113" s="32"/>
      <c r="G113" s="33"/>
    </row>
    <row r="114" spans="6:7" ht="12.75">
      <c r="F114" s="11"/>
      <c r="G114" s="12"/>
    </row>
    <row r="115" spans="6:7" ht="12.75">
      <c r="F115" s="27"/>
      <c r="G115" s="28"/>
    </row>
    <row r="116" spans="6:7" ht="12.75">
      <c r="F116" s="27"/>
      <c r="G116" s="28"/>
    </row>
    <row r="117" spans="6:7" ht="12.75">
      <c r="F117" s="11"/>
      <c r="G117" s="12"/>
    </row>
    <row r="118" spans="6:7" ht="12.75">
      <c r="F118" s="19"/>
      <c r="G118" s="16"/>
    </row>
    <row r="119" spans="6:7" ht="12.75">
      <c r="F119" s="11"/>
      <c r="G119" s="12"/>
    </row>
    <row r="120" spans="6:7" ht="12.75">
      <c r="F120" s="11"/>
      <c r="G120" s="12"/>
    </row>
    <row r="121" spans="6:7" ht="12.75">
      <c r="F121" s="19"/>
      <c r="G121" s="16"/>
    </row>
    <row r="122" spans="6:7" ht="12.75">
      <c r="F122" s="11"/>
      <c r="G122" s="12"/>
    </row>
    <row r="123" spans="6:7" ht="12.75">
      <c r="F123" s="27"/>
      <c r="G123" s="28"/>
    </row>
    <row r="124" spans="6:7" ht="12.75">
      <c r="F124" s="19"/>
      <c r="G124" s="33"/>
    </row>
    <row r="125" spans="6:7" ht="12.75">
      <c r="F125" s="17"/>
      <c r="G125" s="28"/>
    </row>
    <row r="126" spans="6:7" ht="12.75">
      <c r="F126" s="19"/>
      <c r="G126" s="16"/>
    </row>
    <row r="127" spans="6:7" ht="12.75">
      <c r="F127" s="11"/>
      <c r="G127" s="12"/>
    </row>
    <row r="128" spans="3:7" ht="12.75">
      <c r="C128" s="13"/>
      <c r="D128" s="13"/>
      <c r="E128" s="13"/>
      <c r="F128" s="11"/>
      <c r="G128" s="14"/>
    </row>
    <row r="129" spans="6:7" ht="12.75">
      <c r="F129" s="17"/>
      <c r="G129" s="16"/>
    </row>
    <row r="130" spans="6:7" ht="12.75">
      <c r="F130" s="17"/>
      <c r="G130" s="28"/>
    </row>
    <row r="131" spans="3:7" ht="12.75">
      <c r="C131" s="13"/>
      <c r="D131" s="13"/>
      <c r="E131" s="13"/>
      <c r="F131" s="17"/>
      <c r="G131" s="34"/>
    </row>
    <row r="132" spans="3:7" ht="12.75">
      <c r="C132" s="13"/>
      <c r="D132" s="13"/>
      <c r="E132" s="13"/>
      <c r="F132" s="19"/>
      <c r="G132" s="20"/>
    </row>
    <row r="133" spans="6:7" ht="12.75">
      <c r="F133" s="11"/>
      <c r="G133" s="12"/>
    </row>
    <row r="134" spans="6:7" ht="11.25" customHeight="1">
      <c r="F134" s="32"/>
      <c r="G134" s="35"/>
    </row>
    <row r="135" spans="6:7" ht="24" customHeight="1">
      <c r="F135" s="27"/>
      <c r="G135" s="28"/>
    </row>
    <row r="136" spans="2:7" ht="15" customHeight="1">
      <c r="B136" s="13"/>
      <c r="F136" s="27"/>
      <c r="G136" s="36"/>
    </row>
    <row r="137" spans="3:7" ht="11.25" customHeight="1">
      <c r="C137" s="13"/>
      <c r="D137" s="13"/>
      <c r="E137" s="13"/>
      <c r="F137" s="27"/>
      <c r="G137" s="36"/>
    </row>
    <row r="138" spans="6:7" ht="12.75">
      <c r="F138" s="32"/>
      <c r="G138" s="33"/>
    </row>
    <row r="139" spans="6:7" ht="13.5" customHeight="1">
      <c r="F139" s="27"/>
      <c r="G139" s="28"/>
    </row>
    <row r="140" spans="2:7" ht="12.75" customHeight="1">
      <c r="B140" s="13"/>
      <c r="F140" s="27"/>
      <c r="G140" s="37"/>
    </row>
    <row r="141" spans="3:7" ht="12.75" customHeight="1">
      <c r="C141" s="13"/>
      <c r="D141" s="13"/>
      <c r="E141" s="13"/>
      <c r="F141" s="27"/>
      <c r="G141" s="14"/>
    </row>
    <row r="142" spans="3:7" ht="12.75">
      <c r="C142" s="13"/>
      <c r="D142" s="13"/>
      <c r="E142" s="13"/>
      <c r="F142" s="19"/>
      <c r="G142" s="20"/>
    </row>
    <row r="143" spans="6:7" ht="12.75">
      <c r="F143" s="11"/>
      <c r="G143" s="12"/>
    </row>
    <row r="144" spans="3:7" ht="12.75">
      <c r="C144" s="13"/>
      <c r="D144" s="13"/>
      <c r="E144" s="13"/>
      <c r="F144" s="11"/>
      <c r="G144" s="34"/>
    </row>
    <row r="145" spans="6:7" ht="12.75">
      <c r="F145" s="32"/>
      <c r="G145" s="33"/>
    </row>
    <row r="146" spans="6:7" ht="12.75">
      <c r="F146" s="27"/>
      <c r="G146" s="28"/>
    </row>
    <row r="147" spans="6:7" ht="19.5" customHeight="1">
      <c r="F147" s="11"/>
      <c r="G147" s="12"/>
    </row>
    <row r="148" spans="1:7" ht="15" customHeight="1">
      <c r="A148" s="38"/>
      <c r="B148" s="4"/>
      <c r="C148" s="4"/>
      <c r="D148" s="4"/>
      <c r="E148" s="4"/>
      <c r="F148" s="4"/>
      <c r="G148" s="23"/>
    </row>
    <row r="149" spans="1:7" ht="12.75">
      <c r="A149" s="13"/>
      <c r="F149" s="25"/>
      <c r="G149" s="23"/>
    </row>
    <row r="150" spans="1:7" ht="12.75">
      <c r="A150" s="13"/>
      <c r="B150" s="13"/>
      <c r="F150" s="25"/>
      <c r="G150" s="14"/>
    </row>
    <row r="151" spans="3:7" ht="12.75">
      <c r="C151" s="13"/>
      <c r="D151" s="13"/>
      <c r="E151" s="13"/>
      <c r="F151" s="11"/>
      <c r="G151" s="23"/>
    </row>
    <row r="152" spans="6:7" ht="12.75">
      <c r="F152" s="15"/>
      <c r="G152" s="16"/>
    </row>
    <row r="153" spans="2:7" ht="12.75">
      <c r="B153" s="13"/>
      <c r="F153" s="11"/>
      <c r="G153" s="14"/>
    </row>
    <row r="154" spans="3:7" ht="12.75">
      <c r="C154" s="13"/>
      <c r="D154" s="13"/>
      <c r="E154" s="13"/>
      <c r="F154" s="11"/>
      <c r="G154" s="14"/>
    </row>
    <row r="155" spans="6:7" ht="22.5" customHeight="1">
      <c r="F155" s="19"/>
      <c r="G155" s="20"/>
    </row>
    <row r="156" spans="3:7" ht="12.75">
      <c r="C156" s="13"/>
      <c r="D156" s="13"/>
      <c r="E156" s="13"/>
      <c r="F156" s="11"/>
      <c r="G156" s="21"/>
    </row>
    <row r="157" spans="6:7" ht="12.75">
      <c r="F157" s="11"/>
      <c r="G157" s="20"/>
    </row>
    <row r="158" spans="2:7" ht="12.75">
      <c r="B158" s="13"/>
      <c r="F158" s="17"/>
      <c r="G158" s="23"/>
    </row>
    <row r="159" spans="3:7" ht="12.75">
      <c r="C159" s="13"/>
      <c r="D159" s="13"/>
      <c r="E159" s="13"/>
      <c r="F159" s="17"/>
      <c r="G159" s="24"/>
    </row>
    <row r="160" spans="6:7" ht="13.5" customHeight="1">
      <c r="F160" s="19"/>
      <c r="G160" s="16"/>
    </row>
    <row r="161" spans="1:7" ht="13.5" customHeight="1">
      <c r="A161" s="13"/>
      <c r="F161" s="25"/>
      <c r="G161" s="23"/>
    </row>
    <row r="162" spans="2:7" ht="13.5" customHeight="1">
      <c r="B162" s="13"/>
      <c r="F162" s="11"/>
      <c r="G162" s="23"/>
    </row>
    <row r="163" spans="3:7" ht="12.75">
      <c r="C163" s="13"/>
      <c r="D163" s="13"/>
      <c r="E163" s="13"/>
      <c r="F163" s="11"/>
      <c r="G163" s="14"/>
    </row>
    <row r="164" spans="3:7" ht="12.75">
      <c r="C164" s="13"/>
      <c r="D164" s="13"/>
      <c r="E164" s="13"/>
      <c r="F164" s="19"/>
      <c r="G164" s="16"/>
    </row>
    <row r="165" spans="3:7" ht="12.75">
      <c r="C165" s="13"/>
      <c r="D165" s="13"/>
      <c r="E165" s="13"/>
      <c r="F165" s="11"/>
      <c r="G165" s="14"/>
    </row>
    <row r="166" spans="6:7" ht="12.75">
      <c r="F166" s="32"/>
      <c r="G166" s="33"/>
    </row>
    <row r="167" spans="3:7" ht="12.75">
      <c r="C167" s="13"/>
      <c r="D167" s="13"/>
      <c r="E167" s="13"/>
      <c r="F167" s="17"/>
      <c r="G167" s="34"/>
    </row>
    <row r="168" spans="3:7" ht="12.75">
      <c r="C168" s="13"/>
      <c r="D168" s="13"/>
      <c r="E168" s="13"/>
      <c r="F168" s="19"/>
      <c r="G168" s="20"/>
    </row>
    <row r="169" spans="6:7" ht="12.75">
      <c r="F169" s="32"/>
      <c r="G169" s="39"/>
    </row>
    <row r="170" spans="2:7" ht="12.75">
      <c r="B170" s="13"/>
      <c r="F170" s="27"/>
      <c r="G170" s="37"/>
    </row>
    <row r="171" spans="3:7" ht="12.75">
      <c r="C171" s="13"/>
      <c r="D171" s="13"/>
      <c r="E171" s="13"/>
      <c r="F171" s="27"/>
      <c r="G171" s="14"/>
    </row>
    <row r="172" spans="3:7" ht="12.75">
      <c r="C172" s="13"/>
      <c r="D172" s="13"/>
      <c r="E172" s="13"/>
      <c r="F172" s="19"/>
      <c r="G172" s="20"/>
    </row>
    <row r="173" spans="3:7" ht="12.75">
      <c r="C173" s="13"/>
      <c r="D173" s="13"/>
      <c r="E173" s="13"/>
      <c r="F173" s="19"/>
      <c r="G173" s="20"/>
    </row>
    <row r="174" spans="1:14" s="40" customFormat="1" ht="18" customHeight="1">
      <c r="A174" s="10"/>
      <c r="B174" s="10"/>
      <c r="C174" s="10"/>
      <c r="D174" s="10"/>
      <c r="E174" s="10"/>
      <c r="F174" s="11"/>
      <c r="G174" s="12"/>
      <c r="H174" s="1"/>
      <c r="I174" s="1"/>
      <c r="J174" s="1"/>
      <c r="K174" s="1"/>
      <c r="L174" s="1"/>
      <c r="M174" s="1"/>
      <c r="N174" s="1"/>
    </row>
    <row r="175" spans="1:14" ht="28.5" customHeight="1">
      <c r="A175" s="265"/>
      <c r="B175" s="266"/>
      <c r="C175" s="266"/>
      <c r="D175" s="266"/>
      <c r="E175" s="266"/>
      <c r="F175" s="266"/>
      <c r="G175" s="266"/>
      <c r="H175" s="40"/>
      <c r="I175" s="40"/>
      <c r="J175" s="40"/>
      <c r="K175" s="40"/>
      <c r="L175" s="40"/>
      <c r="M175" s="40"/>
      <c r="N175" s="40"/>
    </row>
    <row r="176" spans="1:7" ht="12.75">
      <c r="A176" s="29"/>
      <c r="B176" s="29"/>
      <c r="C176" s="29"/>
      <c r="D176" s="29"/>
      <c r="E176" s="29"/>
      <c r="F176" s="30"/>
      <c r="G176" s="31"/>
    </row>
    <row r="178" spans="1:7" ht="15.75">
      <c r="A178" s="42"/>
      <c r="B178" s="13"/>
      <c r="C178" s="13"/>
      <c r="D178" s="13"/>
      <c r="E178" s="13"/>
      <c r="F178" s="43"/>
      <c r="G178" s="3"/>
    </row>
    <row r="179" spans="1:7" ht="17.25" customHeight="1">
      <c r="A179" s="13"/>
      <c r="B179" s="13"/>
      <c r="C179" s="13"/>
      <c r="D179" s="13"/>
      <c r="E179" s="13"/>
      <c r="F179" s="43"/>
      <c r="G179" s="3"/>
    </row>
    <row r="180" spans="1:7" ht="13.5" customHeight="1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5" ht="12.75">
      <c r="A183" s="13"/>
      <c r="B183" s="13"/>
      <c r="C183" s="13"/>
      <c r="D183" s="13"/>
      <c r="E183" s="13"/>
    </row>
    <row r="184" spans="1:7" ht="12.75">
      <c r="A184" s="13"/>
      <c r="B184" s="13"/>
      <c r="C184" s="13"/>
      <c r="D184" s="13"/>
      <c r="E184" s="13"/>
      <c r="F184" s="43"/>
      <c r="G184" s="3"/>
    </row>
    <row r="185" spans="1:7" ht="12.75">
      <c r="A185" s="13"/>
      <c r="B185" s="13"/>
      <c r="C185" s="13"/>
      <c r="D185" s="13"/>
      <c r="E185" s="13"/>
      <c r="F185" s="43"/>
      <c r="G185" s="44"/>
    </row>
    <row r="186" spans="1:7" ht="22.5" customHeight="1">
      <c r="A186" s="13"/>
      <c r="B186" s="13"/>
      <c r="C186" s="13"/>
      <c r="D186" s="13"/>
      <c r="E186" s="13"/>
      <c r="F186" s="43"/>
      <c r="G186" s="3"/>
    </row>
    <row r="187" spans="1:7" ht="22.5" customHeight="1">
      <c r="A187" s="13"/>
      <c r="B187" s="13"/>
      <c r="C187" s="13"/>
      <c r="D187" s="13"/>
      <c r="E187" s="13"/>
      <c r="F187" s="43"/>
      <c r="G187" s="21"/>
    </row>
    <row r="188" spans="6:7" ht="12.75">
      <c r="F188" s="19"/>
      <c r="G188" s="22"/>
    </row>
  </sheetData>
  <sheetProtection/>
  <mergeCells count="37">
    <mergeCell ref="B29:F29"/>
    <mergeCell ref="G29:G30"/>
    <mergeCell ref="H29:H30"/>
    <mergeCell ref="I29:J29"/>
    <mergeCell ref="K29:K30"/>
    <mergeCell ref="M29:M30"/>
    <mergeCell ref="L29:L30"/>
    <mergeCell ref="C3:L3"/>
    <mergeCell ref="N29:N30"/>
    <mergeCell ref="B45:N45"/>
    <mergeCell ref="A47:A48"/>
    <mergeCell ref="B48:F48"/>
    <mergeCell ref="G48:G49"/>
    <mergeCell ref="H48:H49"/>
    <mergeCell ref="I48:J48"/>
    <mergeCell ref="K48:K49"/>
    <mergeCell ref="A28:A29"/>
    <mergeCell ref="K6:K7"/>
    <mergeCell ref="A1:N1"/>
    <mergeCell ref="B26:N26"/>
    <mergeCell ref="B28:N28"/>
    <mergeCell ref="B47:N47"/>
    <mergeCell ref="B6:F6"/>
    <mergeCell ref="A5:A6"/>
    <mergeCell ref="N6:N7"/>
    <mergeCell ref="M6:M7"/>
    <mergeCell ref="L6:L7"/>
    <mergeCell ref="C2:L2"/>
    <mergeCell ref="A175:G175"/>
    <mergeCell ref="B5:N5"/>
    <mergeCell ref="I6:J6"/>
    <mergeCell ref="L48:L49"/>
    <mergeCell ref="M48:M49"/>
    <mergeCell ref="N48:N49"/>
    <mergeCell ref="B64:N64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8" sqref="G168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140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2.140625" style="87" customWidth="1"/>
    <col min="26" max="26" width="9.71093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2.28125" style="87" customWidth="1"/>
    <col min="40" max="40" width="11.0039062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313" t="s">
        <v>154</v>
      </c>
      <c r="B1" s="314"/>
      <c r="C1" s="295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295" t="s">
        <v>13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E1" s="295" t="s">
        <v>13</v>
      </c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7"/>
    </row>
    <row r="2" spans="1:44" ht="5.25" customHeight="1">
      <c r="A2" s="313"/>
      <c r="B2" s="314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298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298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300"/>
    </row>
    <row r="3" spans="1:44" ht="18.75">
      <c r="A3" s="315"/>
      <c r="B3" s="316"/>
      <c r="C3" s="310" t="s">
        <v>122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1" t="s">
        <v>136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1" t="s">
        <v>160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3"/>
    </row>
    <row r="4" spans="1:44" s="72" customFormat="1" ht="48" customHeight="1">
      <c r="A4" s="66" t="s">
        <v>153</v>
      </c>
      <c r="B4" s="67">
        <v>11814</v>
      </c>
      <c r="C4" s="70" t="s">
        <v>162</v>
      </c>
      <c r="D4" s="288" t="s">
        <v>99</v>
      </c>
      <c r="E4" s="289"/>
      <c r="F4" s="289"/>
      <c r="G4" s="289"/>
      <c r="H4" s="290"/>
      <c r="I4" s="291" t="s">
        <v>91</v>
      </c>
      <c r="J4" s="291" t="s">
        <v>55</v>
      </c>
      <c r="K4" s="293" t="s">
        <v>93</v>
      </c>
      <c r="L4" s="294"/>
      <c r="M4" s="291" t="s">
        <v>125</v>
      </c>
      <c r="N4" s="291" t="s">
        <v>95</v>
      </c>
      <c r="O4" s="291" t="s">
        <v>104</v>
      </c>
      <c r="P4" s="304" t="s">
        <v>105</v>
      </c>
      <c r="Q4" s="306" t="s">
        <v>138</v>
      </c>
      <c r="R4" s="288" t="s">
        <v>99</v>
      </c>
      <c r="S4" s="289"/>
      <c r="T4" s="289"/>
      <c r="U4" s="289"/>
      <c r="V4" s="290"/>
      <c r="W4" s="291" t="s">
        <v>91</v>
      </c>
      <c r="X4" s="291" t="s">
        <v>55</v>
      </c>
      <c r="Y4" s="293" t="s">
        <v>93</v>
      </c>
      <c r="Z4" s="294"/>
      <c r="AA4" s="291" t="s">
        <v>103</v>
      </c>
      <c r="AB4" s="291" t="s">
        <v>95</v>
      </c>
      <c r="AC4" s="291" t="s">
        <v>104</v>
      </c>
      <c r="AD4" s="304" t="s">
        <v>105</v>
      </c>
      <c r="AE4" s="306" t="s">
        <v>163</v>
      </c>
      <c r="AF4" s="288" t="s">
        <v>99</v>
      </c>
      <c r="AG4" s="289"/>
      <c r="AH4" s="289"/>
      <c r="AI4" s="289"/>
      <c r="AJ4" s="290"/>
      <c r="AK4" s="291" t="s">
        <v>91</v>
      </c>
      <c r="AL4" s="291" t="s">
        <v>55</v>
      </c>
      <c r="AM4" s="293" t="s">
        <v>93</v>
      </c>
      <c r="AN4" s="294"/>
      <c r="AO4" s="291" t="s">
        <v>103</v>
      </c>
      <c r="AP4" s="291" t="s">
        <v>95</v>
      </c>
      <c r="AQ4" s="291" t="s">
        <v>104</v>
      </c>
      <c r="AR4" s="304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292"/>
      <c r="J5" s="292"/>
      <c r="K5" s="71" t="s">
        <v>102</v>
      </c>
      <c r="L5" s="71" t="s">
        <v>53</v>
      </c>
      <c r="M5" s="292"/>
      <c r="N5" s="292"/>
      <c r="O5" s="292"/>
      <c r="P5" s="305"/>
      <c r="Q5" s="307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292"/>
      <c r="X5" s="292"/>
      <c r="Y5" s="71" t="s">
        <v>102</v>
      </c>
      <c r="Z5" s="71" t="s">
        <v>53</v>
      </c>
      <c r="AA5" s="292"/>
      <c r="AB5" s="292"/>
      <c r="AC5" s="292"/>
      <c r="AD5" s="305"/>
      <c r="AE5" s="307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292"/>
      <c r="AL5" s="292"/>
      <c r="AM5" s="71" t="s">
        <v>102</v>
      </c>
      <c r="AN5" s="71" t="s">
        <v>53</v>
      </c>
      <c r="AO5" s="292"/>
      <c r="AP5" s="292"/>
      <c r="AQ5" s="292"/>
      <c r="AR5" s="305"/>
    </row>
    <row r="6" spans="1:44" ht="12.75">
      <c r="A6" s="308" t="s">
        <v>33</v>
      </c>
      <c r="B6" s="309"/>
      <c r="C6" s="175">
        <f aca="true" t="shared" si="0" ref="C6:AR6">SUM(C7,C106)</f>
        <v>7928153.18</v>
      </c>
      <c r="D6" s="176">
        <f t="shared" si="0"/>
        <v>822489</v>
      </c>
      <c r="E6" s="176">
        <f t="shared" si="0"/>
        <v>42080.37</v>
      </c>
      <c r="F6" s="176">
        <f t="shared" si="0"/>
        <v>0</v>
      </c>
      <c r="G6" s="176">
        <f t="shared" si="0"/>
        <v>17888.81</v>
      </c>
      <c r="H6" s="176">
        <f t="shared" si="0"/>
        <v>0</v>
      </c>
      <c r="I6" s="176">
        <f t="shared" si="0"/>
        <v>121250</v>
      </c>
      <c r="J6" s="176">
        <f t="shared" si="0"/>
        <v>109320</v>
      </c>
      <c r="K6" s="176">
        <f t="shared" si="0"/>
        <v>6649750</v>
      </c>
      <c r="L6" s="176">
        <f t="shared" si="0"/>
        <v>163375</v>
      </c>
      <c r="M6" s="176">
        <f t="shared" si="0"/>
        <v>0</v>
      </c>
      <c r="N6" s="176">
        <f t="shared" si="0"/>
        <v>0</v>
      </c>
      <c r="O6" s="176">
        <f t="shared" si="0"/>
        <v>2000</v>
      </c>
      <c r="P6" s="177">
        <f t="shared" si="0"/>
        <v>0</v>
      </c>
      <c r="Q6" s="178">
        <f t="shared" si="0"/>
        <v>8000044</v>
      </c>
      <c r="R6" s="176">
        <f t="shared" si="0"/>
        <v>822489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121250</v>
      </c>
      <c r="X6" s="176">
        <f t="shared" si="0"/>
        <v>110000</v>
      </c>
      <c r="Y6" s="176">
        <f t="shared" si="0"/>
        <v>6777900</v>
      </c>
      <c r="Z6" s="176">
        <f t="shared" si="0"/>
        <v>166205</v>
      </c>
      <c r="AA6" s="179">
        <f t="shared" si="0"/>
        <v>0</v>
      </c>
      <c r="AB6" s="180">
        <f t="shared" si="0"/>
        <v>0</v>
      </c>
      <c r="AC6" s="180">
        <f t="shared" si="0"/>
        <v>2200</v>
      </c>
      <c r="AD6" s="181">
        <f t="shared" si="0"/>
        <v>0</v>
      </c>
      <c r="AE6" s="178">
        <f t="shared" si="0"/>
        <v>8130392</v>
      </c>
      <c r="AF6" s="176">
        <f t="shared" si="0"/>
        <v>822489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121250</v>
      </c>
      <c r="AL6" s="176">
        <f t="shared" si="0"/>
        <v>110000</v>
      </c>
      <c r="AM6" s="176">
        <f t="shared" si="0"/>
        <v>6906000</v>
      </c>
      <c r="AN6" s="176">
        <f t="shared" si="0"/>
        <v>168453</v>
      </c>
      <c r="AO6" s="179">
        <f t="shared" si="0"/>
        <v>0</v>
      </c>
      <c r="AP6" s="180">
        <f t="shared" si="0"/>
        <v>0</v>
      </c>
      <c r="AQ6" s="180">
        <f t="shared" si="0"/>
        <v>2200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7868184</v>
      </c>
      <c r="D7" s="183">
        <f>SUM(D8,D26,D44,D56,D62,D72,D90,D102,D76,D81,D98)</f>
        <v>822489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121250</v>
      </c>
      <c r="J7" s="183">
        <f t="shared" si="1"/>
        <v>109320</v>
      </c>
      <c r="K7" s="183">
        <f t="shared" si="1"/>
        <v>6649750</v>
      </c>
      <c r="L7" s="183">
        <f t="shared" si="1"/>
        <v>163375</v>
      </c>
      <c r="M7" s="183">
        <f t="shared" si="1"/>
        <v>0</v>
      </c>
      <c r="N7" s="183">
        <f t="shared" si="1"/>
        <v>0</v>
      </c>
      <c r="O7" s="183">
        <f t="shared" si="1"/>
        <v>2000</v>
      </c>
      <c r="P7" s="183">
        <f t="shared" si="1"/>
        <v>0</v>
      </c>
      <c r="Q7" s="182">
        <f aca="true" t="shared" si="2" ref="Q7:AR7">SUM(Q8,Q26,Q44,Q56,Q62,Q72,Q90,Q102,Q76,Q81,Q98)</f>
        <v>8000044</v>
      </c>
      <c r="R7" s="183">
        <f t="shared" si="2"/>
        <v>822489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121250</v>
      </c>
      <c r="X7" s="183">
        <f t="shared" si="2"/>
        <v>110000</v>
      </c>
      <c r="Y7" s="183">
        <f t="shared" si="2"/>
        <v>6777900</v>
      </c>
      <c r="Z7" s="183">
        <f t="shared" si="2"/>
        <v>166205</v>
      </c>
      <c r="AA7" s="184">
        <f t="shared" si="2"/>
        <v>0</v>
      </c>
      <c r="AB7" s="183">
        <f t="shared" si="2"/>
        <v>0</v>
      </c>
      <c r="AC7" s="183">
        <f t="shared" si="2"/>
        <v>2200</v>
      </c>
      <c r="AD7" s="185">
        <f t="shared" si="2"/>
        <v>0</v>
      </c>
      <c r="AE7" s="182">
        <f t="shared" si="2"/>
        <v>8130392</v>
      </c>
      <c r="AF7" s="183">
        <f t="shared" si="2"/>
        <v>822489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121250</v>
      </c>
      <c r="AL7" s="183">
        <f t="shared" si="2"/>
        <v>110000</v>
      </c>
      <c r="AM7" s="183">
        <f t="shared" si="2"/>
        <v>6906000</v>
      </c>
      <c r="AN7" s="183">
        <f t="shared" si="2"/>
        <v>168453</v>
      </c>
      <c r="AO7" s="184">
        <f t="shared" si="2"/>
        <v>0</v>
      </c>
      <c r="AP7" s="183">
        <f t="shared" si="2"/>
        <v>0</v>
      </c>
      <c r="AQ7" s="183">
        <f t="shared" si="2"/>
        <v>2200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7827484</v>
      </c>
      <c r="D8" s="186">
        <f aca="true" t="shared" si="3" ref="D8:AR8">SUM(D9)</f>
        <v>822489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86250</v>
      </c>
      <c r="J8" s="186">
        <f t="shared" si="3"/>
        <v>105620</v>
      </c>
      <c r="K8" s="186">
        <f t="shared" si="3"/>
        <v>6649750</v>
      </c>
      <c r="L8" s="186">
        <f t="shared" si="3"/>
        <v>163375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7959144</v>
      </c>
      <c r="R8" s="186">
        <f t="shared" si="3"/>
        <v>822489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86250</v>
      </c>
      <c r="X8" s="186">
        <f t="shared" si="3"/>
        <v>106300</v>
      </c>
      <c r="Y8" s="186">
        <f t="shared" si="3"/>
        <v>6777900</v>
      </c>
      <c r="Z8" s="186">
        <f t="shared" si="3"/>
        <v>166205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8089492</v>
      </c>
      <c r="AF8" s="186">
        <f t="shared" si="3"/>
        <v>822489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86250</v>
      </c>
      <c r="AL8" s="186">
        <f t="shared" si="3"/>
        <v>106300</v>
      </c>
      <c r="AM8" s="186">
        <f t="shared" si="3"/>
        <v>6906000</v>
      </c>
      <c r="AN8" s="186">
        <f t="shared" si="3"/>
        <v>168453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7827484</v>
      </c>
      <c r="D9" s="189">
        <f>SUM(D10,D14,D20,D22,D24)</f>
        <v>822489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86250</v>
      </c>
      <c r="J9" s="189">
        <f t="shared" si="4"/>
        <v>105620</v>
      </c>
      <c r="K9" s="189">
        <f t="shared" si="4"/>
        <v>6649750</v>
      </c>
      <c r="L9" s="189">
        <f t="shared" si="4"/>
        <v>163375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7959144</v>
      </c>
      <c r="R9" s="189">
        <f t="shared" si="4"/>
        <v>822489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86250</v>
      </c>
      <c r="X9" s="189">
        <f t="shared" si="4"/>
        <v>106300</v>
      </c>
      <c r="Y9" s="189">
        <f t="shared" si="4"/>
        <v>6777900</v>
      </c>
      <c r="Z9" s="189">
        <f t="shared" si="4"/>
        <v>166205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8089492</v>
      </c>
      <c r="AF9" s="189">
        <f t="shared" si="4"/>
        <v>822489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86250</v>
      </c>
      <c r="AL9" s="189">
        <f t="shared" si="4"/>
        <v>106300</v>
      </c>
      <c r="AM9" s="189">
        <f t="shared" si="4"/>
        <v>6906000</v>
      </c>
      <c r="AN9" s="189">
        <f t="shared" si="4"/>
        <v>168453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6564975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6454750</v>
      </c>
      <c r="L10" s="192">
        <f t="shared" si="5"/>
        <v>110225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6703555</v>
      </c>
      <c r="R10" s="189"/>
      <c r="S10" s="189"/>
      <c r="T10" s="189"/>
      <c r="U10" s="189"/>
      <c r="V10" s="189"/>
      <c r="W10" s="189"/>
      <c r="X10" s="189"/>
      <c r="Y10" s="189">
        <v>6582900</v>
      </c>
      <c r="Z10" s="189">
        <v>120655</v>
      </c>
      <c r="AA10" s="190"/>
      <c r="AB10" s="189"/>
      <c r="AC10" s="189"/>
      <c r="AD10" s="191"/>
      <c r="AE10" s="182">
        <f>SUM(AF10:AR10)</f>
        <v>6833403</v>
      </c>
      <c r="AF10" s="189"/>
      <c r="AG10" s="189"/>
      <c r="AH10" s="189"/>
      <c r="AI10" s="189"/>
      <c r="AJ10" s="189"/>
      <c r="AK10" s="189"/>
      <c r="AL10" s="189"/>
      <c r="AM10" s="189">
        <v>6711000</v>
      </c>
      <c r="AN10" s="189">
        <v>122403</v>
      </c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5441600</v>
      </c>
      <c r="D11" s="194"/>
      <c r="E11" s="194"/>
      <c r="F11" s="194"/>
      <c r="G11" s="194"/>
      <c r="H11" s="194"/>
      <c r="I11" s="194"/>
      <c r="J11" s="194"/>
      <c r="K11" s="194">
        <v>5350000</v>
      </c>
      <c r="L11" s="194">
        <v>91600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225500</v>
      </c>
      <c r="D12" s="194"/>
      <c r="E12" s="194"/>
      <c r="F12" s="194"/>
      <c r="G12" s="194"/>
      <c r="H12" s="194"/>
      <c r="I12" s="194"/>
      <c r="J12" s="194"/>
      <c r="K12" s="194">
        <v>222000</v>
      </c>
      <c r="L12" s="194">
        <v>3500</v>
      </c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897875</v>
      </c>
      <c r="D13" s="194"/>
      <c r="E13" s="194"/>
      <c r="F13" s="194"/>
      <c r="G13" s="194"/>
      <c r="H13" s="194"/>
      <c r="I13" s="194"/>
      <c r="J13" s="194"/>
      <c r="K13" s="194">
        <v>882750</v>
      </c>
      <c r="L13" s="194">
        <v>15125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1245059</v>
      </c>
      <c r="D14" s="189">
        <f aca="true" t="shared" si="6" ref="D14:P14">SUM(D15:D19)</f>
        <v>812989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86000</v>
      </c>
      <c r="J14" s="189">
        <f t="shared" si="6"/>
        <v>105620</v>
      </c>
      <c r="K14" s="189">
        <f t="shared" si="6"/>
        <v>195000</v>
      </c>
      <c r="L14" s="189">
        <f t="shared" si="6"/>
        <v>45450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1245839</v>
      </c>
      <c r="R14" s="189">
        <v>812989</v>
      </c>
      <c r="S14" s="189"/>
      <c r="T14" s="189"/>
      <c r="U14" s="189"/>
      <c r="V14" s="189"/>
      <c r="W14" s="189">
        <v>86000</v>
      </c>
      <c r="X14" s="189">
        <v>106300</v>
      </c>
      <c r="Y14" s="189">
        <v>195000</v>
      </c>
      <c r="Z14" s="189">
        <v>45550</v>
      </c>
      <c r="AA14" s="190"/>
      <c r="AB14" s="189"/>
      <c r="AC14" s="189"/>
      <c r="AD14" s="191"/>
      <c r="AE14" s="182">
        <f>SUM(AF14:AR14)</f>
        <v>1246339</v>
      </c>
      <c r="AF14" s="189">
        <v>812989</v>
      </c>
      <c r="AG14" s="189"/>
      <c r="AH14" s="189"/>
      <c r="AI14" s="189"/>
      <c r="AJ14" s="189"/>
      <c r="AK14" s="189">
        <v>86000</v>
      </c>
      <c r="AL14" s="189">
        <v>106300</v>
      </c>
      <c r="AM14" s="189">
        <v>195000</v>
      </c>
      <c r="AN14" s="189">
        <v>46050</v>
      </c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289239</v>
      </c>
      <c r="D15" s="199">
        <v>79989</v>
      </c>
      <c r="E15" s="199"/>
      <c r="F15" s="199"/>
      <c r="G15" s="199"/>
      <c r="H15" s="199"/>
      <c r="I15" s="199">
        <v>6000</v>
      </c>
      <c r="J15" s="199"/>
      <c r="K15" s="199">
        <v>195000</v>
      </c>
      <c r="L15" s="199">
        <v>8250</v>
      </c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316850</v>
      </c>
      <c r="D16" s="199">
        <v>271000</v>
      </c>
      <c r="E16" s="199"/>
      <c r="F16" s="199"/>
      <c r="G16" s="199"/>
      <c r="H16" s="199"/>
      <c r="I16" s="199">
        <v>13000</v>
      </c>
      <c r="J16" s="199">
        <v>25550</v>
      </c>
      <c r="K16" s="237"/>
      <c r="L16" s="199">
        <v>7300</v>
      </c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520570</v>
      </c>
      <c r="D17" s="199">
        <v>433000</v>
      </c>
      <c r="E17" s="199"/>
      <c r="F17" s="199"/>
      <c r="G17" s="199"/>
      <c r="H17" s="199"/>
      <c r="I17" s="199">
        <v>42000</v>
      </c>
      <c r="J17" s="199">
        <v>44070</v>
      </c>
      <c r="K17" s="237"/>
      <c r="L17" s="199">
        <v>1500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13000</v>
      </c>
      <c r="D18" s="199">
        <v>5000</v>
      </c>
      <c r="E18" s="199"/>
      <c r="F18" s="199"/>
      <c r="G18" s="199"/>
      <c r="H18" s="199"/>
      <c r="I18" s="199">
        <v>8000</v>
      </c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105400</v>
      </c>
      <c r="D19" s="199">
        <v>24000</v>
      </c>
      <c r="E19" s="199"/>
      <c r="F19" s="199"/>
      <c r="G19" s="199"/>
      <c r="H19" s="199"/>
      <c r="I19" s="199">
        <v>17000</v>
      </c>
      <c r="J19" s="199">
        <v>36000</v>
      </c>
      <c r="K19" s="237"/>
      <c r="L19" s="199">
        <v>28400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9750</v>
      </c>
      <c r="D20" s="189">
        <f aca="true" t="shared" si="7" ref="D20:K20">SUM(D21)</f>
        <v>9500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250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9750</v>
      </c>
      <c r="R20" s="189">
        <v>9500</v>
      </c>
      <c r="S20" s="189"/>
      <c r="T20" s="189"/>
      <c r="U20" s="189"/>
      <c r="V20" s="189"/>
      <c r="W20" s="189">
        <v>250</v>
      </c>
      <c r="X20" s="189"/>
      <c r="Y20" s="237"/>
      <c r="Z20" s="189"/>
      <c r="AA20" s="190"/>
      <c r="AB20" s="189"/>
      <c r="AC20" s="189"/>
      <c r="AD20" s="191"/>
      <c r="AE20" s="182">
        <f>SUM(AF20:AR20)</f>
        <v>9750</v>
      </c>
      <c r="AF20" s="189">
        <v>9500</v>
      </c>
      <c r="AG20" s="189"/>
      <c r="AH20" s="189"/>
      <c r="AI20" s="189"/>
      <c r="AJ20" s="189"/>
      <c r="AK20" s="189">
        <v>250</v>
      </c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9750</v>
      </c>
      <c r="D21" s="199">
        <v>9500</v>
      </c>
      <c r="E21" s="199"/>
      <c r="F21" s="199"/>
      <c r="G21" s="199"/>
      <c r="H21" s="199"/>
      <c r="I21" s="199">
        <v>250</v>
      </c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7700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7700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7700</v>
      </c>
      <c r="D23" s="226"/>
      <c r="E23" s="226"/>
      <c r="F23" s="226"/>
      <c r="G23" s="226"/>
      <c r="H23" s="226"/>
      <c r="I23" s="226"/>
      <c r="J23" s="226"/>
      <c r="K23" s="242"/>
      <c r="L23" s="226">
        <v>7700</v>
      </c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164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40700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35000</v>
      </c>
      <c r="J26" s="186">
        <f t="shared" si="10"/>
        <v>3700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2000</v>
      </c>
      <c r="P26" s="186">
        <f t="shared" si="11"/>
        <v>0</v>
      </c>
      <c r="Q26" s="182">
        <f t="shared" si="11"/>
        <v>40900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35000</v>
      </c>
      <c r="X26" s="186">
        <f t="shared" si="12"/>
        <v>3700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2200</v>
      </c>
      <c r="AD26" s="188">
        <f t="shared" si="13"/>
        <v>0</v>
      </c>
      <c r="AE26" s="182">
        <f t="shared" si="13"/>
        <v>40900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35000</v>
      </c>
      <c r="AL26" s="245">
        <f t="shared" si="13"/>
        <v>3700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2200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40700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35000</v>
      </c>
      <c r="J32" s="189">
        <f t="shared" si="19"/>
        <v>3700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2000</v>
      </c>
      <c r="P32" s="189">
        <f t="shared" si="20"/>
        <v>0</v>
      </c>
      <c r="Q32" s="182">
        <f t="shared" si="20"/>
        <v>40900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35000</v>
      </c>
      <c r="X32" s="189">
        <f t="shared" si="21"/>
        <v>3700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2200</v>
      </c>
      <c r="AD32" s="191">
        <f t="shared" si="22"/>
        <v>0</v>
      </c>
      <c r="AE32" s="182">
        <f t="shared" si="22"/>
        <v>40900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35000</v>
      </c>
      <c r="AL32" s="189">
        <f t="shared" si="22"/>
        <v>3700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2200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40700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35000</v>
      </c>
      <c r="J33" s="189">
        <f t="shared" si="23"/>
        <v>3700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2000</v>
      </c>
      <c r="P33" s="189">
        <f>SUM(P34:P38)</f>
        <v>0</v>
      </c>
      <c r="Q33" s="182">
        <f>SUM(R33:AD33)</f>
        <v>40900</v>
      </c>
      <c r="R33" s="189"/>
      <c r="S33" s="189"/>
      <c r="T33" s="189"/>
      <c r="U33" s="189"/>
      <c r="V33" s="189"/>
      <c r="W33" s="189">
        <v>35000</v>
      </c>
      <c r="X33" s="189">
        <v>3700</v>
      </c>
      <c r="Y33" s="240"/>
      <c r="Z33" s="189"/>
      <c r="AA33" s="190"/>
      <c r="AB33" s="189"/>
      <c r="AC33" s="189">
        <v>2200</v>
      </c>
      <c r="AD33" s="191"/>
      <c r="AE33" s="182">
        <f>SUM(AF33:AR33)</f>
        <v>40900</v>
      </c>
      <c r="AF33" s="189"/>
      <c r="AG33" s="189"/>
      <c r="AH33" s="189"/>
      <c r="AI33" s="189"/>
      <c r="AJ33" s="189"/>
      <c r="AK33" s="189">
        <v>35000</v>
      </c>
      <c r="AL33" s="189">
        <v>3700</v>
      </c>
      <c r="AM33" s="240"/>
      <c r="AN33" s="189"/>
      <c r="AO33" s="190"/>
      <c r="AP33" s="189"/>
      <c r="AQ33" s="189">
        <v>2200</v>
      </c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35000</v>
      </c>
      <c r="D35" s="199"/>
      <c r="E35" s="199"/>
      <c r="F35" s="199"/>
      <c r="G35" s="199"/>
      <c r="H35" s="199"/>
      <c r="I35" s="199">
        <v>35000</v>
      </c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5700</v>
      </c>
      <c r="D37" s="199"/>
      <c r="E37" s="199"/>
      <c r="F37" s="199"/>
      <c r="G37" s="199"/>
      <c r="H37" s="199"/>
      <c r="I37" s="199"/>
      <c r="J37" s="199">
        <v>3700</v>
      </c>
      <c r="K37" s="237"/>
      <c r="L37" s="199"/>
      <c r="M37" s="199"/>
      <c r="N37" s="199"/>
      <c r="O37" s="199">
        <v>2000</v>
      </c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165</v>
      </c>
      <c r="B76" s="76" t="s">
        <v>166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167</v>
      </c>
      <c r="B81" s="76" t="s">
        <v>168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170</v>
      </c>
      <c r="B98" s="76" t="s">
        <v>169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59969.18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42080.37</v>
      </c>
      <c r="F106" s="183">
        <f t="shared" si="90"/>
        <v>0</v>
      </c>
      <c r="G106" s="183">
        <f t="shared" si="90"/>
        <v>17888.81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59969.18</v>
      </c>
      <c r="D160" s="186">
        <f aca="true" t="shared" si="142" ref="D160:K160">SUM(D161)</f>
        <v>0</v>
      </c>
      <c r="E160" s="186">
        <f t="shared" si="142"/>
        <v>42080.37</v>
      </c>
      <c r="F160" s="186">
        <f t="shared" si="142"/>
        <v>0</v>
      </c>
      <c r="G160" s="186">
        <f t="shared" si="142"/>
        <v>17888.81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59969.18</v>
      </c>
      <c r="D161" s="189">
        <f aca="true" t="shared" si="146" ref="D161:K161">SUM(D162,D166)</f>
        <v>0</v>
      </c>
      <c r="E161" s="189">
        <f t="shared" si="146"/>
        <v>42080.37</v>
      </c>
      <c r="F161" s="189">
        <f t="shared" si="146"/>
        <v>0</v>
      </c>
      <c r="G161" s="189">
        <f t="shared" si="146"/>
        <v>17888.81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52769.18</v>
      </c>
      <c r="D162" s="189">
        <f aca="true" t="shared" si="150" ref="D162:K162">SUM(D163:D165)</f>
        <v>0</v>
      </c>
      <c r="E162" s="189">
        <f t="shared" si="150"/>
        <v>37028.130000000005</v>
      </c>
      <c r="F162" s="189">
        <f t="shared" si="150"/>
        <v>0</v>
      </c>
      <c r="G162" s="189">
        <f t="shared" si="150"/>
        <v>15741.050000000001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43578.71</v>
      </c>
      <c r="D163" s="199"/>
      <c r="E163" s="199">
        <v>30579.18</v>
      </c>
      <c r="F163" s="199"/>
      <c r="G163" s="199">
        <v>12999.53</v>
      </c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2000</v>
      </c>
      <c r="D164" s="199"/>
      <c r="E164" s="199">
        <v>1403.4</v>
      </c>
      <c r="F164" s="199"/>
      <c r="G164" s="199">
        <v>596.6</v>
      </c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7190.47</v>
      </c>
      <c r="D165" s="199"/>
      <c r="E165" s="199">
        <v>5045.55</v>
      </c>
      <c r="F165" s="199"/>
      <c r="G165" s="199">
        <v>2144.92</v>
      </c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7200</v>
      </c>
      <c r="D166" s="189">
        <f aca="true" t="shared" si="151" ref="D166:K166">SUM(D167:D168)</f>
        <v>0</v>
      </c>
      <c r="E166" s="189">
        <f t="shared" si="151"/>
        <v>5052.24</v>
      </c>
      <c r="F166" s="189">
        <f t="shared" si="151"/>
        <v>0</v>
      </c>
      <c r="G166" s="189">
        <f t="shared" si="151"/>
        <v>2147.76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7200</v>
      </c>
      <c r="D167" s="199"/>
      <c r="E167" s="199">
        <v>5052.24</v>
      </c>
      <c r="F167" s="199"/>
      <c r="G167" s="199">
        <v>2147.76</v>
      </c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172</v>
      </c>
      <c r="B173" s="76" t="s">
        <v>171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AE4:AE5"/>
    <mergeCell ref="AA4:AA5"/>
    <mergeCell ref="J4:J5"/>
    <mergeCell ref="I4:I5"/>
    <mergeCell ref="AB4:AB5"/>
    <mergeCell ref="AC4:AC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155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2019-09-30T07:06:02Z</cp:lastPrinted>
  <dcterms:created xsi:type="dcterms:W3CDTF">2013-09-11T11:00:21Z</dcterms:created>
  <dcterms:modified xsi:type="dcterms:W3CDTF">2019-12-14T10:22:28Z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